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県\高体連ハンドボール専門部\高校総体・新人大会\22新人(R4)\"/>
    </mc:Choice>
  </mc:AlternateContent>
  <xr:revisionPtr revIDLastSave="0" documentId="13_ncr:1_{C383D924-06D4-4154-80C6-4013DD77E55F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全試合結果" sheetId="14" r:id="rId1"/>
    <sheet name="決勝リーグ表(入力用)" sheetId="15" r:id="rId2"/>
    <sheet name="Sheet1" sheetId="16" r:id="rId3"/>
  </sheets>
  <definedNames>
    <definedName name="_xlnm.Print_Area" localSheetId="1">'決勝リーグ表(入力用)'!$B$2:$W$27</definedName>
    <definedName name="_xlnm.Print_Area" localSheetId="0">全試合結果!$B$1:$T$75</definedName>
  </definedNames>
  <calcPr calcId="191029"/>
</workbook>
</file>

<file path=xl/calcChain.xml><?xml version="1.0" encoding="utf-8"?>
<calcChain xmlns="http://schemas.openxmlformats.org/spreadsheetml/2006/main">
  <c r="I33" i="14" l="1"/>
  <c r="C33" i="14"/>
  <c r="I39" i="14"/>
  <c r="C39" i="14"/>
  <c r="I36" i="14"/>
  <c r="C36" i="14"/>
  <c r="S33" i="14"/>
  <c r="M33" i="14"/>
  <c r="S36" i="14"/>
  <c r="M36" i="14"/>
  <c r="S39" i="14"/>
  <c r="M39" i="14"/>
  <c r="I62" i="14"/>
  <c r="C62" i="14"/>
  <c r="I68" i="14"/>
  <c r="C68" i="14"/>
  <c r="I65" i="14"/>
  <c r="C65" i="14"/>
  <c r="S62" i="14"/>
  <c r="M62" i="14"/>
  <c r="S65" i="14"/>
  <c r="M65" i="14"/>
  <c r="S68" i="14"/>
  <c r="M68" i="14"/>
  <c r="S55" i="14" l="1"/>
  <c r="M55" i="14"/>
  <c r="S13" i="14" l="1"/>
  <c r="M13" i="14"/>
  <c r="I13" i="14"/>
  <c r="C13" i="14"/>
  <c r="S16" i="14"/>
  <c r="M16" i="14"/>
  <c r="I16" i="14"/>
  <c r="C16" i="14"/>
  <c r="S45" i="14"/>
  <c r="M45" i="14"/>
  <c r="I48" i="14"/>
  <c r="C48" i="14"/>
  <c r="I51" i="14"/>
  <c r="C51" i="14"/>
  <c r="S19" i="14"/>
  <c r="M19" i="14"/>
  <c r="I19" i="14"/>
  <c r="C19" i="14"/>
  <c r="G14" i="16" l="1"/>
  <c r="F14" i="16"/>
  <c r="E14" i="16"/>
  <c r="D14" i="16"/>
  <c r="C14" i="16" l="1"/>
  <c r="A14" i="16" l="1"/>
  <c r="S58" i="14" l="1"/>
  <c r="M58" i="14"/>
  <c r="I58" i="14"/>
  <c r="C58" i="14"/>
  <c r="I55" i="14"/>
  <c r="C55" i="14"/>
  <c r="S48" i="14"/>
  <c r="M48" i="14"/>
  <c r="S29" i="14"/>
  <c r="M29" i="14"/>
  <c r="S26" i="14"/>
  <c r="M26" i="14"/>
  <c r="S22" i="14"/>
  <c r="M22" i="14"/>
  <c r="S9" i="14"/>
  <c r="M9" i="14"/>
  <c r="S6" i="14"/>
  <c r="M6" i="14"/>
  <c r="I22" i="14"/>
  <c r="C22" i="14"/>
  <c r="I45" i="14" l="1"/>
  <c r="C45" i="14"/>
  <c r="I29" i="14"/>
  <c r="C29" i="14"/>
  <c r="I26" i="14"/>
  <c r="C26" i="14"/>
  <c r="I9" i="14"/>
  <c r="C9" i="14"/>
  <c r="D2" i="15"/>
  <c r="G2" i="15"/>
  <c r="J2" i="15"/>
  <c r="M2" i="15"/>
  <c r="G4" i="15"/>
  <c r="J4" i="15"/>
  <c r="M4" i="15"/>
  <c r="T4" i="15"/>
  <c r="U4" i="15"/>
  <c r="J6" i="15"/>
  <c r="M6" i="15"/>
  <c r="D7" i="15"/>
  <c r="T6" i="15" s="1"/>
  <c r="F7" i="15"/>
  <c r="U6" i="15" s="1"/>
  <c r="M8" i="15"/>
  <c r="D9" i="15"/>
  <c r="F9" i="15"/>
  <c r="G9" i="15"/>
  <c r="I9" i="15"/>
  <c r="D11" i="15"/>
  <c r="F11" i="15"/>
  <c r="G11" i="15"/>
  <c r="I11" i="15"/>
  <c r="J11" i="15"/>
  <c r="L11" i="15"/>
  <c r="D13" i="15"/>
  <c r="G13" i="15"/>
  <c r="J13" i="15"/>
  <c r="M13" i="15"/>
  <c r="G15" i="15"/>
  <c r="J15" i="15"/>
  <c r="M15" i="15"/>
  <c r="T15" i="15"/>
  <c r="U15" i="15"/>
  <c r="J17" i="15"/>
  <c r="M17" i="15"/>
  <c r="D18" i="15"/>
  <c r="F18" i="15"/>
  <c r="U17" i="15" s="1"/>
  <c r="M19" i="15"/>
  <c r="D20" i="15"/>
  <c r="F20" i="15"/>
  <c r="G20" i="15"/>
  <c r="I20" i="15"/>
  <c r="D22" i="15"/>
  <c r="F22" i="15"/>
  <c r="G22" i="15"/>
  <c r="I22" i="15"/>
  <c r="J22" i="15"/>
  <c r="L22" i="15"/>
  <c r="C6" i="14"/>
  <c r="I6" i="14"/>
  <c r="D21" i="15" l="1"/>
  <c r="G19" i="15"/>
  <c r="G21" i="15"/>
  <c r="D8" i="15"/>
  <c r="G10" i="15"/>
  <c r="G8" i="15"/>
  <c r="D10" i="15"/>
  <c r="R4" i="15"/>
  <c r="D19" i="15"/>
  <c r="U8" i="15"/>
  <c r="J10" i="15"/>
  <c r="V15" i="15"/>
  <c r="T8" i="15"/>
  <c r="T10" i="15"/>
  <c r="D17" i="15"/>
  <c r="P17" i="15" s="1"/>
  <c r="T21" i="15"/>
  <c r="V6" i="15"/>
  <c r="V4" i="15"/>
  <c r="R17" i="15"/>
  <c r="P15" i="15"/>
  <c r="U19" i="15"/>
  <c r="D6" i="15"/>
  <c r="Q6" i="15" s="1"/>
  <c r="J21" i="15"/>
  <c r="R21" i="15" s="1"/>
  <c r="Q15" i="15"/>
  <c r="U21" i="15"/>
  <c r="T19" i="15"/>
  <c r="T17" i="15"/>
  <c r="V17" i="15" s="1"/>
  <c r="R15" i="15"/>
  <c r="U10" i="15"/>
  <c r="Q4" i="15"/>
  <c r="P4" i="15"/>
  <c r="V8" i="15" l="1"/>
  <c r="Q8" i="15"/>
  <c r="Q17" i="15"/>
  <c r="S4" i="15"/>
  <c r="V10" i="15"/>
  <c r="V19" i="15"/>
  <c r="V21" i="15"/>
  <c r="S17" i="15"/>
  <c r="P21" i="15"/>
  <c r="S21" i="15" s="1"/>
  <c r="R10" i="15"/>
  <c r="Q10" i="15"/>
  <c r="S15" i="15"/>
  <c r="P10" i="15"/>
  <c r="Q21" i="15"/>
  <c r="P6" i="15"/>
  <c r="R6" i="15"/>
  <c r="R19" i="15"/>
  <c r="Q19" i="15"/>
  <c r="P19" i="15"/>
  <c r="P8" i="15"/>
  <c r="R8" i="15"/>
  <c r="S10" i="15" l="1"/>
  <c r="S6" i="15"/>
  <c r="S8" i="15"/>
  <c r="S19" i="15"/>
  <c r="W19" i="15" s="1"/>
  <c r="W17" i="15" l="1"/>
  <c r="W21" i="15"/>
  <c r="W15" i="15"/>
  <c r="W8" i="15"/>
  <c r="W6" i="15"/>
  <c r="W4" i="15"/>
  <c r="W10" i="15"/>
</calcChain>
</file>

<file path=xl/sharedStrings.xml><?xml version="1.0" encoding="utf-8"?>
<sst xmlns="http://schemas.openxmlformats.org/spreadsheetml/2006/main" count="343" uniqueCount="92">
  <si>
    <t>（</t>
    <phoneticPr fontId="2"/>
  </si>
  <si>
    <t>―</t>
    <phoneticPr fontId="2"/>
  </si>
  <si>
    <t>）</t>
    <phoneticPr fontId="2"/>
  </si>
  <si>
    <t>１回戦</t>
    <rPh sb="1" eb="3">
      <t>カイセン</t>
    </rPh>
    <phoneticPr fontId="2"/>
  </si>
  <si>
    <t>２回戦</t>
    <rPh sb="1" eb="3">
      <t>カイセン</t>
    </rPh>
    <phoneticPr fontId="2"/>
  </si>
  <si>
    <t>（</t>
    <phoneticPr fontId="2"/>
  </si>
  <si>
    <t>―</t>
    <phoneticPr fontId="2"/>
  </si>
  <si>
    <t>）</t>
    <phoneticPr fontId="2"/>
  </si>
  <si>
    <t>（男子）</t>
    <rPh sb="1" eb="3">
      <t>ダンシ</t>
    </rPh>
    <phoneticPr fontId="2"/>
  </si>
  <si>
    <t>（女子）</t>
    <rPh sb="1" eb="3">
      <t>ジョシ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</si>
  <si>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</si>
  <si>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</si>
  <si>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順位</t>
    <rPh sb="0" eb="2">
      <t>ジュンイ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</si>
  <si>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</si>
  <si>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</si>
  <si>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富士</t>
    <rPh sb="0" eb="2">
      <t>フジ</t>
    </rPh>
    <phoneticPr fontId="2"/>
  </si>
  <si>
    <t>勝</t>
    <rPh sb="0" eb="1">
      <t>カチ</t>
    </rPh>
    <phoneticPr fontId="2"/>
  </si>
  <si>
    <t>負</t>
    <rPh sb="0" eb="1">
      <t>マケ</t>
    </rPh>
    <phoneticPr fontId="2"/>
  </si>
  <si>
    <t>分</t>
    <rPh sb="0" eb="1">
      <t>フン</t>
    </rPh>
    <phoneticPr fontId="2"/>
  </si>
  <si>
    <t>勝点</t>
    <rPh sb="0" eb="1">
      <t>カ</t>
    </rPh>
    <rPh sb="1" eb="2">
      <t>テン</t>
    </rPh>
    <phoneticPr fontId="2"/>
  </si>
  <si>
    <t>得失点差</t>
    <rPh sb="0" eb="4">
      <t>トクシッテンサ</t>
    </rPh>
    <phoneticPr fontId="2"/>
  </si>
  <si>
    <t>△</t>
    <phoneticPr fontId="2"/>
  </si>
  <si>
    <r>
      <rPr>
        <sz val="11"/>
        <rFont val="ＭＳ Ｐゴシック"/>
        <family val="3"/>
        <charset val="128"/>
      </rPr>
      <t>－</t>
    </r>
    <phoneticPr fontId="2"/>
  </si>
  <si>
    <t>Ｂ</t>
    <phoneticPr fontId="2"/>
  </si>
  <si>
    <t>○</t>
    <phoneticPr fontId="2"/>
  </si>
  <si>
    <t>×</t>
    <phoneticPr fontId="2"/>
  </si>
  <si>
    <t>あ</t>
    <phoneticPr fontId="2"/>
  </si>
  <si>
    <r>
      <rPr>
        <sz val="11"/>
        <rFont val="ＭＳ Ｐゴシック"/>
        <family val="3"/>
        <charset val="128"/>
      </rPr>
      <t>－</t>
    </r>
    <phoneticPr fontId="2"/>
  </si>
  <si>
    <t>い</t>
    <phoneticPr fontId="2"/>
  </si>
  <si>
    <t>＜男子＞</t>
    <rPh sb="1" eb="3">
      <t>ダンシ</t>
    </rPh>
    <phoneticPr fontId="2"/>
  </si>
  <si>
    <r>
      <t>1</t>
    </r>
    <r>
      <rPr>
        <sz val="11"/>
        <rFont val="ＭＳ Ｐゴシック"/>
        <family val="3"/>
        <charset val="128"/>
      </rPr>
      <t>位</t>
    </r>
    <rPh sb="1" eb="2">
      <t>イ</t>
    </rPh>
    <phoneticPr fontId="2"/>
  </si>
  <si>
    <t>＜女子＞</t>
    <rPh sb="1" eb="3">
      <t>ジョシ</t>
    </rPh>
    <phoneticPr fontId="2"/>
  </si>
  <si>
    <r>
      <t>2</t>
    </r>
    <r>
      <rPr>
        <sz val="11"/>
        <rFont val="ＭＳ Ｐゴシック"/>
        <family val="3"/>
        <charset val="128"/>
      </rPr>
      <t>位</t>
    </r>
    <rPh sb="1" eb="2">
      <t>イ</t>
    </rPh>
    <phoneticPr fontId="2"/>
  </si>
  <si>
    <r>
      <t>3</t>
    </r>
    <r>
      <rPr>
        <sz val="11"/>
        <rFont val="ＭＳ Ｐゴシック"/>
        <family val="3"/>
        <charset val="128"/>
      </rPr>
      <t>位</t>
    </r>
    <rPh sb="1" eb="2">
      <t>イ</t>
    </rPh>
    <phoneticPr fontId="2"/>
  </si>
  <si>
    <r>
      <t>4</t>
    </r>
    <r>
      <rPr>
        <sz val="11"/>
        <rFont val="ＭＳ Ｐゴシック"/>
        <family val="3"/>
        <charset val="128"/>
      </rPr>
      <t>位</t>
    </r>
    <rPh sb="1" eb="2">
      <t>イ</t>
    </rPh>
    <phoneticPr fontId="2"/>
  </si>
  <si>
    <t>×</t>
    <phoneticPr fontId="2"/>
  </si>
  <si>
    <t>Ａ</t>
    <phoneticPr fontId="2"/>
  </si>
  <si>
    <r>
      <rPr>
        <sz val="11"/>
        <rFont val="ＭＳ Ｐゴシック"/>
        <family val="3"/>
        <charset val="128"/>
      </rPr>
      <t>－</t>
    </r>
    <phoneticPr fontId="2"/>
  </si>
  <si>
    <r>
      <rPr>
        <sz val="11"/>
        <rFont val="ＭＳ Ｐゴシック"/>
        <family val="3"/>
        <charset val="128"/>
      </rPr>
      <t>－</t>
    </r>
    <phoneticPr fontId="2"/>
  </si>
  <si>
    <t>Ｃ</t>
    <phoneticPr fontId="2"/>
  </si>
  <si>
    <t>Ｄ</t>
    <phoneticPr fontId="2"/>
  </si>
  <si>
    <t>○</t>
    <phoneticPr fontId="2"/>
  </si>
  <si>
    <t>△</t>
    <phoneticPr fontId="2"/>
  </si>
  <si>
    <t>う</t>
    <phoneticPr fontId="2"/>
  </si>
  <si>
    <t>え</t>
    <phoneticPr fontId="2"/>
  </si>
  <si>
    <t>御殿場</t>
    <rPh sb="0" eb="3">
      <t>ゴテンバ</t>
    </rPh>
    <phoneticPr fontId="2"/>
  </si>
  <si>
    <t>清水桜が丘</t>
    <rPh sb="0" eb="3">
      <t>シミズサクラ</t>
    </rPh>
    <rPh sb="4" eb="5">
      <t>オカ</t>
    </rPh>
    <phoneticPr fontId="2"/>
  </si>
  <si>
    <t>浜松南</t>
    <rPh sb="0" eb="3">
      <t>ハママツミナミ</t>
    </rPh>
    <phoneticPr fontId="2"/>
  </si>
  <si>
    <t>浜松湖東</t>
    <rPh sb="0" eb="4">
      <t>ハママツコトウ</t>
    </rPh>
    <phoneticPr fontId="2"/>
  </si>
  <si>
    <t>ブロック決勝</t>
    <rPh sb="4" eb="6">
      <t>ケッショウ</t>
    </rPh>
    <phoneticPr fontId="2"/>
  </si>
  <si>
    <t>会場　清水総合体育館・このはなアリーナ</t>
    <rPh sb="0" eb="2">
      <t>カイジョウ</t>
    </rPh>
    <rPh sb="3" eb="10">
      <t>シミズソウゴウタイイクカン</t>
    </rPh>
    <phoneticPr fontId="2"/>
  </si>
  <si>
    <t>決勝リーグ</t>
    <rPh sb="0" eb="2">
      <t>ケッショウ</t>
    </rPh>
    <phoneticPr fontId="2"/>
  </si>
  <si>
    <t>＜男子順位＞</t>
    <rPh sb="1" eb="5">
      <t>ダンシジュンイ</t>
    </rPh>
    <phoneticPr fontId="2"/>
  </si>
  <si>
    <t>＜女子順位＞</t>
    <rPh sb="1" eb="3">
      <t>ジョシ</t>
    </rPh>
    <rPh sb="3" eb="5">
      <t>ジュンイ</t>
    </rPh>
    <phoneticPr fontId="2"/>
  </si>
  <si>
    <t>優勝</t>
    <rPh sb="0" eb="2">
      <t>ユウショウ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</si>
  <si>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</si>
  <si>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</si>
  <si>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</si>
  <si>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令和４年度静岡県高等学校新人ハンドボール大会</t>
    <rPh sb="0" eb="2">
      <t>レイワ</t>
    </rPh>
    <rPh sb="3" eb="5">
      <t>ネンド</t>
    </rPh>
    <rPh sb="4" eb="5">
      <t>ド</t>
    </rPh>
    <rPh sb="5" eb="7">
      <t>シズオカ</t>
    </rPh>
    <rPh sb="7" eb="8">
      <t>ケン</t>
    </rPh>
    <rPh sb="8" eb="10">
      <t>コウトウ</t>
    </rPh>
    <rPh sb="10" eb="12">
      <t>ガッコウ</t>
    </rPh>
    <rPh sb="12" eb="14">
      <t>シンジン</t>
    </rPh>
    <rPh sb="20" eb="22">
      <t>タイカイ</t>
    </rPh>
    <phoneticPr fontId="2"/>
  </si>
  <si>
    <t>期日　令和５年１月14・15・21・22日</t>
    <rPh sb="0" eb="2">
      <t>キジツ</t>
    </rPh>
    <rPh sb="3" eb="5">
      <t>レイワ</t>
    </rPh>
    <rPh sb="6" eb="7">
      <t>ネン</t>
    </rPh>
    <rPh sb="8" eb="9">
      <t>ガツ</t>
    </rPh>
    <rPh sb="20" eb="21">
      <t>ニチ</t>
    </rPh>
    <phoneticPr fontId="2"/>
  </si>
  <si>
    <t>男女とも１、２位が東海選手権（２月４・５日このはなアリーナ）に出場</t>
    <rPh sb="0" eb="2">
      <t>ダンジョ</t>
    </rPh>
    <rPh sb="7" eb="8">
      <t>イ</t>
    </rPh>
    <rPh sb="9" eb="14">
      <t>トウカイセンシュケン</t>
    </rPh>
    <rPh sb="16" eb="17">
      <t>ガツ</t>
    </rPh>
    <rPh sb="20" eb="21">
      <t>ニチ</t>
    </rPh>
    <rPh sb="31" eb="33">
      <t>シュツジョウ</t>
    </rPh>
    <phoneticPr fontId="2"/>
  </si>
  <si>
    <t>R3</t>
    <phoneticPr fontId="2"/>
  </si>
  <si>
    <t>R2</t>
    <phoneticPr fontId="2"/>
  </si>
  <si>
    <t>R1</t>
  </si>
  <si>
    <t>H30</t>
    <phoneticPr fontId="2"/>
  </si>
  <si>
    <t>H29</t>
    <phoneticPr fontId="2"/>
  </si>
  <si>
    <t>H28</t>
  </si>
  <si>
    <t>御殿場南</t>
    <rPh sb="0" eb="3">
      <t>ゴテンバ</t>
    </rPh>
    <rPh sb="3" eb="4">
      <t>ミナミ</t>
    </rPh>
    <phoneticPr fontId="2"/>
  </si>
  <si>
    <t>清水東</t>
    <rPh sb="0" eb="3">
      <t>シミズヒガシ</t>
    </rPh>
    <phoneticPr fontId="2"/>
  </si>
  <si>
    <t>浜松城北工</t>
    <rPh sb="0" eb="5">
      <t>ハママツジョウホクコウ</t>
    </rPh>
    <phoneticPr fontId="2"/>
  </si>
  <si>
    <t>沼津高専</t>
    <rPh sb="0" eb="4">
      <t>ヌマヅコウセン</t>
    </rPh>
    <phoneticPr fontId="2"/>
  </si>
  <si>
    <t>加藤学園</t>
    <rPh sb="0" eb="4">
      <t>カトウガクエン</t>
    </rPh>
    <phoneticPr fontId="2"/>
  </si>
  <si>
    <t>伊豆中央</t>
    <rPh sb="0" eb="4">
      <t>イズチュウオウ</t>
    </rPh>
    <phoneticPr fontId="2"/>
  </si>
  <si>
    <t>富士宮東</t>
    <rPh sb="0" eb="4">
      <t>フジノミヤヒガシ</t>
    </rPh>
    <phoneticPr fontId="2"/>
  </si>
  <si>
    <t>静岡城北</t>
    <rPh sb="0" eb="4">
      <t>シズオカジョウホク</t>
    </rPh>
    <phoneticPr fontId="2"/>
  </si>
  <si>
    <t>三島南</t>
    <rPh sb="0" eb="3">
      <t>ミシマミナミ</t>
    </rPh>
    <phoneticPr fontId="2"/>
  </si>
  <si>
    <t>沼津東</t>
    <rPh sb="0" eb="3">
      <t>ヌマヅヒガシ</t>
    </rPh>
    <phoneticPr fontId="2"/>
  </si>
  <si>
    <t>吉原</t>
    <rPh sb="0" eb="2">
      <t>ヨシワラ</t>
    </rPh>
    <phoneticPr fontId="2"/>
  </si>
  <si>
    <t>静岡学園</t>
    <rPh sb="0" eb="4">
      <t>シズオカガクエン</t>
    </rPh>
    <phoneticPr fontId="2"/>
  </si>
  <si>
    <t>沼津西</t>
    <rPh sb="0" eb="3">
      <t>ヌマヅニシ</t>
    </rPh>
    <phoneticPr fontId="2"/>
  </si>
  <si>
    <t>静岡農</t>
    <rPh sb="0" eb="2">
      <t>シズオカ</t>
    </rPh>
    <rPh sb="2" eb="3">
      <t>ノウ</t>
    </rPh>
    <phoneticPr fontId="2"/>
  </si>
  <si>
    <t>星陵</t>
    <rPh sb="0" eb="2">
      <t>セイリョウ</t>
    </rPh>
    <phoneticPr fontId="2"/>
  </si>
  <si>
    <t>静岡東</t>
    <rPh sb="0" eb="3">
      <t>シズオカヒガシ</t>
    </rPh>
    <phoneticPr fontId="2"/>
  </si>
  <si>
    <t>富士東</t>
    <rPh sb="0" eb="3">
      <t>フジヒガシ</t>
    </rPh>
    <phoneticPr fontId="2"/>
  </si>
  <si>
    <t>小山</t>
    <rPh sb="0" eb="2">
      <t>オヤマ</t>
    </rPh>
    <phoneticPr fontId="2"/>
  </si>
  <si>
    <t>遠江総合</t>
    <rPh sb="0" eb="4">
      <t>トオトウミソウゴウ</t>
    </rPh>
    <phoneticPr fontId="2"/>
  </si>
  <si>
    <t>静岡農</t>
    <rPh sb="0" eb="3">
      <t>シズオカノウ</t>
    </rPh>
    <phoneticPr fontId="2"/>
  </si>
  <si>
    <t>清水桜が丘(8年ぶり3回目・清水商から18回目)</t>
    <rPh sb="0" eb="3">
      <t>シミズサクラ</t>
    </rPh>
    <rPh sb="4" eb="5">
      <t>オカ</t>
    </rPh>
    <rPh sb="7" eb="8">
      <t>ネン</t>
    </rPh>
    <rPh sb="11" eb="13">
      <t>カイメ</t>
    </rPh>
    <rPh sb="14" eb="17">
      <t>シミズショウ</t>
    </rPh>
    <rPh sb="21" eb="23">
      <t>カイメ</t>
    </rPh>
    <phoneticPr fontId="2"/>
  </si>
  <si>
    <t>（8年ぶり3回目・清水商から18回目）</t>
    <rPh sb="9" eb="12">
      <t>シミズショウ</t>
    </rPh>
    <rPh sb="16" eb="18">
      <t>カイメ</t>
    </rPh>
    <phoneticPr fontId="2"/>
  </si>
  <si>
    <t>御殿場</t>
    <rPh sb="0" eb="2">
      <t>ゴテン</t>
    </rPh>
    <rPh sb="2" eb="3">
      <t>バ</t>
    </rPh>
    <phoneticPr fontId="2"/>
  </si>
  <si>
    <t>(3大会連続４回目)</t>
    <rPh sb="2" eb="4">
      <t>タイカイ</t>
    </rPh>
    <rPh sb="4" eb="6">
      <t>レンゾク</t>
    </rPh>
    <rPh sb="7" eb="9">
      <t>カイメ</t>
    </rPh>
    <phoneticPr fontId="2"/>
  </si>
  <si>
    <t>御殿場(3大会連続4回目)</t>
    <rPh sb="0" eb="3">
      <t>ゴテンバ</t>
    </rPh>
    <rPh sb="5" eb="7">
      <t>タイカイ</t>
    </rPh>
    <rPh sb="7" eb="9">
      <t>レンゾク</t>
    </rPh>
    <rPh sb="10" eb="12">
      <t>カイメ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</si>
</sst>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Century"/>
      <family val="1"/>
    </font>
    <font>
      <sz val="28"/>
      <name val="ＭＳ Ｐゴシック"/>
      <family val="3"/>
      <charset val="128"/>
    </font>
    <font>
      <sz val="24"/>
      <name val="Century"/>
      <family val="1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5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1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justifyLastLine="1"/>
    </xf>
    <xf numFmtId="0" fontId="12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distributed" justifyLastLine="1"/>
    </xf>
    <xf numFmtId="0" fontId="12" fillId="0" borderId="55" xfId="0" applyFont="1" applyBorder="1" applyAlignment="1">
      <alignment horizontal="left" vertical="center" wrapText="1" shrinkToFit="1"/>
    </xf>
    <xf numFmtId="0" fontId="12" fillId="0" borderId="56" xfId="0" applyFont="1" applyBorder="1" applyAlignment="1">
      <alignment horizontal="left" vertical="center" wrapText="1" shrinkToFit="1"/>
    </xf>
    <xf numFmtId="0" fontId="12" fillId="0" borderId="57" xfId="0" applyFont="1" applyBorder="1" applyAlignment="1">
      <alignment horizontal="left" vertical="center" wrapText="1" shrinkToFit="1"/>
    </xf>
    <xf numFmtId="0" fontId="12" fillId="0" borderId="58" xfId="0" applyFont="1" applyBorder="1" applyAlignment="1">
      <alignment horizontal="left" vertical="center" wrapText="1" shrinkToFit="1"/>
    </xf>
    <xf numFmtId="0" fontId="12" fillId="0" borderId="59" xfId="0" applyFont="1" applyBorder="1" applyAlignment="1">
      <alignment horizontal="left" vertical="center" wrapText="1" shrinkToFit="1"/>
    </xf>
    <xf numFmtId="0" fontId="12" fillId="0" borderId="60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76"/>
  <sheetViews>
    <sheetView tabSelected="1" view="pageBreakPreview" topLeftCell="A49" zoomScaleNormal="85" zoomScaleSheetLayoutView="100" workbookViewId="0">
      <selection activeCell="W45" sqref="W45"/>
    </sheetView>
  </sheetViews>
  <sheetFormatPr defaultColWidth="9" defaultRowHeight="13.2" x14ac:dyDescent="0.2"/>
  <cols>
    <col min="1" max="1" width="1.77734375" customWidth="1"/>
    <col min="2" max="2" width="11.6640625" style="26" customWidth="1"/>
    <col min="3" max="3" width="3.44140625" customWidth="1"/>
    <col min="4" max="4" width="4" bestFit="1" customWidth="1"/>
    <col min="5" max="5" width="3.44140625" bestFit="1" customWidth="1"/>
    <col min="6" max="6" width="3.33203125" bestFit="1" customWidth="1"/>
    <col min="7" max="7" width="3.44140625" bestFit="1" customWidth="1"/>
    <col min="8" max="8" width="4" bestFit="1" customWidth="1"/>
    <col min="9" max="9" width="3.44140625" bestFit="1" customWidth="1"/>
    <col min="10" max="10" width="11.6640625" style="26" customWidth="1"/>
    <col min="11" max="11" width="3.6640625" customWidth="1"/>
    <col min="12" max="12" width="11.6640625" style="26" customWidth="1"/>
    <col min="13" max="13" width="3.44140625" bestFit="1" customWidth="1"/>
    <col min="14" max="14" width="4" bestFit="1" customWidth="1"/>
    <col min="15" max="15" width="3.44140625" bestFit="1" customWidth="1"/>
    <col min="16" max="16" width="3.33203125" bestFit="1" customWidth="1"/>
    <col min="17" max="17" width="3.44140625" bestFit="1" customWidth="1"/>
    <col min="18" max="18" width="4" bestFit="1" customWidth="1"/>
    <col min="19" max="19" width="3.44140625" bestFit="1" customWidth="1"/>
    <col min="20" max="20" width="11.6640625" style="26" customWidth="1"/>
  </cols>
  <sheetData>
    <row r="1" spans="2:20" ht="21.6" customHeight="1" x14ac:dyDescent="0.2">
      <c r="B1" s="41" t="s">
        <v>58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0" ht="12.75" customHeight="1" x14ac:dyDescent="0.2">
      <c r="B2" s="4"/>
      <c r="C2" s="4"/>
      <c r="D2" s="4"/>
      <c r="E2" s="4"/>
      <c r="J2" s="4"/>
      <c r="L2" s="25"/>
      <c r="M2" s="39" t="s">
        <v>59</v>
      </c>
      <c r="N2" s="39"/>
      <c r="O2" s="39"/>
      <c r="P2" s="39"/>
      <c r="Q2" s="39"/>
      <c r="R2" s="39"/>
      <c r="S2" s="39"/>
      <c r="T2" s="39"/>
    </row>
    <row r="3" spans="2:20" ht="13.5" customHeight="1" x14ac:dyDescent="0.2">
      <c r="B3" s="2"/>
      <c r="C3" s="27"/>
      <c r="D3" s="27"/>
      <c r="E3" s="27"/>
      <c r="J3" s="27"/>
      <c r="L3" s="28"/>
      <c r="M3" s="40" t="s">
        <v>50</v>
      </c>
      <c r="N3" s="40"/>
      <c r="O3" s="40"/>
      <c r="P3" s="40"/>
      <c r="Q3" s="40"/>
      <c r="R3" s="40"/>
      <c r="S3" s="40"/>
      <c r="T3" s="40"/>
    </row>
    <row r="4" spans="2:20" ht="16.95" customHeight="1" x14ac:dyDescent="0.2">
      <c r="B4" s="24" t="s">
        <v>8</v>
      </c>
      <c r="C4" s="25"/>
      <c r="D4" s="25"/>
      <c r="E4" s="25"/>
      <c r="F4" s="25"/>
      <c r="G4" s="25"/>
      <c r="H4" s="25"/>
      <c r="I4" s="25"/>
      <c r="J4" s="28"/>
      <c r="K4" s="25"/>
      <c r="L4" s="28"/>
      <c r="M4" s="25"/>
      <c r="N4" s="25"/>
      <c r="O4" s="25"/>
      <c r="P4" s="25"/>
      <c r="Q4" s="25"/>
      <c r="R4" s="25"/>
      <c r="S4" s="25"/>
      <c r="T4" s="28"/>
    </row>
    <row r="5" spans="2:20" x14ac:dyDescent="0.2">
      <c r="B5" s="28" t="s">
        <v>3</v>
      </c>
      <c r="C5" s="25"/>
      <c r="D5" s="25"/>
      <c r="E5" s="25"/>
      <c r="F5" s="25"/>
      <c r="G5" s="25"/>
      <c r="H5" s="25"/>
      <c r="I5" s="25"/>
      <c r="J5" s="28"/>
      <c r="K5" s="25"/>
      <c r="L5" s="25"/>
      <c r="M5" s="25"/>
      <c r="N5" s="25"/>
      <c r="O5" s="25"/>
      <c r="P5" s="25"/>
      <c r="Q5" s="25"/>
      <c r="R5" s="25"/>
      <c r="S5" s="25"/>
      <c r="T5" s="28"/>
    </row>
    <row r="6" spans="2:20" ht="13.5" customHeight="1" x14ac:dyDescent="0.2">
      <c r="B6" s="37" t="s">
        <v>67</v>
      </c>
      <c r="C6" s="37">
        <f>E6+E7</f>
        <v>14</v>
      </c>
      <c r="D6" s="36" t="s">
        <v>5</v>
      </c>
      <c r="E6" s="27">
        <v>9</v>
      </c>
      <c r="F6" s="27" t="s">
        <v>6</v>
      </c>
      <c r="G6" s="27">
        <v>6</v>
      </c>
      <c r="H6" s="36" t="s">
        <v>7</v>
      </c>
      <c r="I6" s="37">
        <f>G6+G7</f>
        <v>11</v>
      </c>
      <c r="J6" s="37" t="s">
        <v>68</v>
      </c>
      <c r="K6" s="27"/>
      <c r="L6" s="37" t="s">
        <v>69</v>
      </c>
      <c r="M6" s="37">
        <f>O6+O7</f>
        <v>22</v>
      </c>
      <c r="N6" s="36" t="s">
        <v>0</v>
      </c>
      <c r="O6" s="27">
        <v>9</v>
      </c>
      <c r="P6" s="27" t="s">
        <v>1</v>
      </c>
      <c r="Q6" s="27">
        <v>10</v>
      </c>
      <c r="R6" s="36" t="s">
        <v>2</v>
      </c>
      <c r="S6" s="37">
        <f>Q6+Q7</f>
        <v>15</v>
      </c>
      <c r="T6" s="37" t="s">
        <v>70</v>
      </c>
    </row>
    <row r="7" spans="2:20" ht="13.5" customHeight="1" x14ac:dyDescent="0.2">
      <c r="B7" s="37"/>
      <c r="C7" s="37"/>
      <c r="D7" s="36"/>
      <c r="E7" s="27">
        <v>5</v>
      </c>
      <c r="F7" s="27" t="s">
        <v>6</v>
      </c>
      <c r="G7" s="27">
        <v>5</v>
      </c>
      <c r="H7" s="36"/>
      <c r="I7" s="37"/>
      <c r="J7" s="37"/>
      <c r="K7" s="27"/>
      <c r="L7" s="37"/>
      <c r="M7" s="37"/>
      <c r="N7" s="36"/>
      <c r="O7" s="27">
        <v>13</v>
      </c>
      <c r="P7" s="27" t="s">
        <v>1</v>
      </c>
      <c r="Q7" s="27">
        <v>5</v>
      </c>
      <c r="R7" s="36"/>
      <c r="S7" s="37"/>
      <c r="T7" s="37"/>
    </row>
    <row r="8" spans="2:20" ht="13.5" customHeight="1" x14ac:dyDescent="0.2">
      <c r="B8" s="27"/>
      <c r="C8" s="27"/>
      <c r="D8" s="1"/>
      <c r="E8" s="27"/>
      <c r="F8" s="27"/>
      <c r="G8" s="27"/>
      <c r="H8" s="1"/>
      <c r="I8" s="27"/>
      <c r="J8" s="27"/>
      <c r="K8" s="27"/>
      <c r="L8" s="27"/>
      <c r="M8" s="27"/>
      <c r="N8" s="1"/>
      <c r="O8" s="27"/>
      <c r="P8" s="27"/>
      <c r="Q8" s="27"/>
      <c r="R8" s="1"/>
      <c r="S8" s="27"/>
      <c r="T8" s="27"/>
    </row>
    <row r="9" spans="2:20" ht="13.5" customHeight="1" x14ac:dyDescent="0.2">
      <c r="B9" s="37" t="s">
        <v>72</v>
      </c>
      <c r="C9" s="37">
        <f>E9+E10</f>
        <v>25</v>
      </c>
      <c r="D9" s="36" t="s">
        <v>0</v>
      </c>
      <c r="E9" s="27">
        <v>14</v>
      </c>
      <c r="F9" s="27" t="s">
        <v>1</v>
      </c>
      <c r="G9" s="27">
        <v>10</v>
      </c>
      <c r="H9" s="36" t="s">
        <v>2</v>
      </c>
      <c r="I9" s="37">
        <f>G9+G10</f>
        <v>23</v>
      </c>
      <c r="J9" s="37" t="s">
        <v>73</v>
      </c>
      <c r="K9" s="27"/>
      <c r="L9" s="37" t="s">
        <v>71</v>
      </c>
      <c r="M9" s="37">
        <f>O9+O10</f>
        <v>19</v>
      </c>
      <c r="N9" s="36" t="s">
        <v>0</v>
      </c>
      <c r="O9" s="27">
        <v>6</v>
      </c>
      <c r="P9" s="27" t="s">
        <v>1</v>
      </c>
      <c r="Q9" s="27">
        <v>2</v>
      </c>
      <c r="R9" s="36" t="s">
        <v>2</v>
      </c>
      <c r="S9" s="37">
        <f>Q9+Q10</f>
        <v>9</v>
      </c>
      <c r="T9" s="37" t="s">
        <v>74</v>
      </c>
    </row>
    <row r="10" spans="2:20" ht="13.5" customHeight="1" x14ac:dyDescent="0.2">
      <c r="B10" s="37"/>
      <c r="C10" s="37"/>
      <c r="D10" s="36"/>
      <c r="E10" s="27">
        <v>11</v>
      </c>
      <c r="F10" s="27" t="s">
        <v>1</v>
      </c>
      <c r="G10" s="27">
        <v>13</v>
      </c>
      <c r="H10" s="36"/>
      <c r="I10" s="37"/>
      <c r="J10" s="37"/>
      <c r="K10" s="25"/>
      <c r="L10" s="37"/>
      <c r="M10" s="37"/>
      <c r="N10" s="36"/>
      <c r="O10" s="27">
        <v>13</v>
      </c>
      <c r="P10" s="27" t="s">
        <v>1</v>
      </c>
      <c r="Q10" s="27">
        <v>7</v>
      </c>
      <c r="R10" s="36"/>
      <c r="S10" s="37"/>
      <c r="T10" s="37"/>
    </row>
    <row r="11" spans="2:20" ht="13.5" customHeight="1" x14ac:dyDescent="0.2">
      <c r="B11" s="27"/>
      <c r="C11" s="27"/>
      <c r="D11" s="1"/>
      <c r="E11" s="27"/>
      <c r="F11" s="27"/>
      <c r="G11" s="27"/>
      <c r="H11" s="1"/>
      <c r="I11" s="27"/>
      <c r="J11" s="27"/>
      <c r="K11" s="25"/>
      <c r="L11" s="27"/>
      <c r="M11" s="27"/>
      <c r="N11" s="1"/>
      <c r="O11" s="27"/>
      <c r="P11" s="27"/>
      <c r="Q11" s="27"/>
      <c r="R11" s="1"/>
      <c r="S11" s="27"/>
      <c r="T11" s="27"/>
    </row>
    <row r="12" spans="2:20" ht="13.5" customHeight="1" x14ac:dyDescent="0.2">
      <c r="B12" s="28" t="s">
        <v>4</v>
      </c>
      <c r="C12" s="28"/>
      <c r="D12" s="30"/>
      <c r="E12" s="27"/>
      <c r="F12" s="27"/>
      <c r="G12" s="27"/>
      <c r="H12" s="30"/>
      <c r="I12" s="28"/>
      <c r="J12" s="28"/>
      <c r="K12" s="25"/>
      <c r="L12" s="28"/>
      <c r="M12" s="28"/>
      <c r="N12" s="30"/>
      <c r="O12" s="27"/>
      <c r="P12" s="27"/>
      <c r="Q12" s="27"/>
      <c r="R12" s="30"/>
      <c r="S12" s="28"/>
      <c r="T12" s="28"/>
    </row>
    <row r="13" spans="2:20" ht="13.5" customHeight="1" x14ac:dyDescent="0.2">
      <c r="B13" s="37" t="s">
        <v>45</v>
      </c>
      <c r="C13" s="37">
        <f>E13+E14</f>
        <v>32</v>
      </c>
      <c r="D13" s="36" t="s">
        <v>0</v>
      </c>
      <c r="E13" s="27">
        <v>17</v>
      </c>
      <c r="F13" s="27" t="s">
        <v>1</v>
      </c>
      <c r="G13" s="27">
        <v>10</v>
      </c>
      <c r="H13" s="36" t="s">
        <v>2</v>
      </c>
      <c r="I13" s="37">
        <f>G13+G14</f>
        <v>18</v>
      </c>
      <c r="J13" s="37" t="s">
        <v>67</v>
      </c>
      <c r="K13" s="25"/>
      <c r="L13" s="37" t="s">
        <v>69</v>
      </c>
      <c r="M13" s="37">
        <f>O13+O14</f>
        <v>25</v>
      </c>
      <c r="N13" s="36" t="s">
        <v>0</v>
      </c>
      <c r="O13" s="27">
        <v>9</v>
      </c>
      <c r="P13" s="27" t="s">
        <v>1</v>
      </c>
      <c r="Q13" s="27">
        <v>4</v>
      </c>
      <c r="R13" s="36" t="s">
        <v>2</v>
      </c>
      <c r="S13" s="37">
        <f>Q13+Q14</f>
        <v>13</v>
      </c>
      <c r="T13" s="37" t="s">
        <v>76</v>
      </c>
    </row>
    <row r="14" spans="2:20" ht="13.5" customHeight="1" x14ac:dyDescent="0.2">
      <c r="B14" s="37"/>
      <c r="C14" s="37"/>
      <c r="D14" s="36"/>
      <c r="E14" s="27">
        <v>15</v>
      </c>
      <c r="F14" s="27" t="s">
        <v>1</v>
      </c>
      <c r="G14" s="27">
        <v>8</v>
      </c>
      <c r="H14" s="36"/>
      <c r="I14" s="37"/>
      <c r="J14" s="37"/>
      <c r="K14" s="25"/>
      <c r="L14" s="37"/>
      <c r="M14" s="37"/>
      <c r="N14" s="36"/>
      <c r="O14" s="27">
        <v>16</v>
      </c>
      <c r="P14" s="27" t="s">
        <v>1</v>
      </c>
      <c r="Q14" s="27">
        <v>9</v>
      </c>
      <c r="R14" s="36"/>
      <c r="S14" s="37"/>
      <c r="T14" s="37"/>
    </row>
    <row r="15" spans="2:20" ht="13.5" customHeight="1" x14ac:dyDescent="0.2">
      <c r="C15" s="27"/>
      <c r="D15" s="1"/>
      <c r="E15" s="27"/>
      <c r="F15" s="27"/>
      <c r="G15" s="27"/>
      <c r="H15" s="1"/>
      <c r="I15" s="27"/>
      <c r="K15" s="25"/>
      <c r="M15" s="27"/>
      <c r="N15" s="1"/>
      <c r="O15" s="27"/>
      <c r="P15" s="27"/>
      <c r="Q15" s="27"/>
      <c r="R15" s="1"/>
      <c r="S15" s="27"/>
    </row>
    <row r="16" spans="2:20" ht="13.5" customHeight="1" x14ac:dyDescent="0.2">
      <c r="B16" s="37" t="s">
        <v>78</v>
      </c>
      <c r="C16" s="37">
        <f>E16+E17</f>
        <v>24</v>
      </c>
      <c r="D16" s="36" t="s">
        <v>0</v>
      </c>
      <c r="E16" s="27">
        <v>14</v>
      </c>
      <c r="F16" s="27" t="s">
        <v>1</v>
      </c>
      <c r="G16" s="27">
        <v>5</v>
      </c>
      <c r="H16" s="36" t="s">
        <v>2</v>
      </c>
      <c r="I16" s="37">
        <f>G16+G17</f>
        <v>11</v>
      </c>
      <c r="J16" s="37" t="s">
        <v>79</v>
      </c>
      <c r="K16" s="25"/>
      <c r="L16" s="37" t="s">
        <v>80</v>
      </c>
      <c r="M16" s="37">
        <f>O16+O17</f>
        <v>28</v>
      </c>
      <c r="N16" s="36" t="s">
        <v>0</v>
      </c>
      <c r="O16" s="27">
        <v>11</v>
      </c>
      <c r="P16" s="27" t="s">
        <v>1</v>
      </c>
      <c r="Q16" s="27">
        <v>11</v>
      </c>
      <c r="R16" s="36" t="s">
        <v>2</v>
      </c>
      <c r="S16" s="37">
        <f>Q16+Q17</f>
        <v>19</v>
      </c>
      <c r="T16" s="37" t="s">
        <v>77</v>
      </c>
    </row>
    <row r="17" spans="2:20" ht="13.5" customHeight="1" x14ac:dyDescent="0.2">
      <c r="B17" s="37"/>
      <c r="C17" s="37"/>
      <c r="D17" s="36"/>
      <c r="E17" s="27">
        <v>10</v>
      </c>
      <c r="F17" s="27" t="s">
        <v>1</v>
      </c>
      <c r="G17" s="27">
        <v>6</v>
      </c>
      <c r="H17" s="36"/>
      <c r="I17" s="37"/>
      <c r="J17" s="37"/>
      <c r="K17" s="25"/>
      <c r="L17" s="37"/>
      <c r="M17" s="37"/>
      <c r="N17" s="36"/>
      <c r="O17" s="27">
        <v>17</v>
      </c>
      <c r="P17" s="27" t="s">
        <v>1</v>
      </c>
      <c r="Q17" s="27">
        <v>8</v>
      </c>
      <c r="R17" s="36"/>
      <c r="S17" s="37"/>
      <c r="T17" s="37"/>
    </row>
    <row r="18" spans="2:20" ht="13.5" customHeight="1" x14ac:dyDescent="0.2">
      <c r="B18" s="27"/>
      <c r="C18" s="27"/>
      <c r="D18" s="1"/>
      <c r="E18" s="27"/>
      <c r="F18" s="27"/>
      <c r="G18" s="27"/>
      <c r="H18" s="1"/>
      <c r="I18" s="27"/>
      <c r="J18" s="27"/>
      <c r="K18" s="25"/>
      <c r="L18" s="27"/>
      <c r="M18" s="27"/>
      <c r="N18" s="1"/>
      <c r="O18" s="27"/>
      <c r="P18" s="27"/>
      <c r="Q18" s="27"/>
      <c r="R18" s="1"/>
      <c r="S18" s="27"/>
      <c r="T18" s="27"/>
    </row>
    <row r="19" spans="2:20" ht="13.5" customHeight="1" x14ac:dyDescent="0.2">
      <c r="B19" s="37" t="s">
        <v>47</v>
      </c>
      <c r="C19" s="37">
        <f>E19+E20</f>
        <v>19</v>
      </c>
      <c r="D19" s="36" t="s">
        <v>0</v>
      </c>
      <c r="E19" s="27">
        <v>8</v>
      </c>
      <c r="F19" s="27" t="s">
        <v>1</v>
      </c>
      <c r="G19" s="27">
        <v>8</v>
      </c>
      <c r="H19" s="36" t="s">
        <v>2</v>
      </c>
      <c r="I19" s="37">
        <f>G19+G20</f>
        <v>16</v>
      </c>
      <c r="J19" s="37" t="s">
        <v>81</v>
      </c>
      <c r="K19" s="25"/>
      <c r="L19" s="37" t="s">
        <v>15</v>
      </c>
      <c r="M19" s="37">
        <f>O19+O20</f>
        <v>26</v>
      </c>
      <c r="N19" s="36" t="s">
        <v>0</v>
      </c>
      <c r="O19" s="27">
        <v>15</v>
      </c>
      <c r="P19" s="27" t="s">
        <v>1</v>
      </c>
      <c r="Q19" s="27">
        <v>6</v>
      </c>
      <c r="R19" s="36" t="s">
        <v>2</v>
      </c>
      <c r="S19" s="37">
        <f>Q19+Q20</f>
        <v>15</v>
      </c>
      <c r="T19" s="37" t="s">
        <v>82</v>
      </c>
    </row>
    <row r="20" spans="2:20" ht="13.5" customHeight="1" x14ac:dyDescent="0.2">
      <c r="B20" s="37"/>
      <c r="C20" s="37"/>
      <c r="D20" s="36"/>
      <c r="E20" s="27">
        <v>11</v>
      </c>
      <c r="F20" s="27" t="s">
        <v>1</v>
      </c>
      <c r="G20" s="27">
        <v>8</v>
      </c>
      <c r="H20" s="36"/>
      <c r="I20" s="37"/>
      <c r="J20" s="37"/>
      <c r="K20" s="25"/>
      <c r="L20" s="37"/>
      <c r="M20" s="37"/>
      <c r="N20" s="36"/>
      <c r="O20" s="27">
        <v>11</v>
      </c>
      <c r="P20" s="27" t="s">
        <v>1</v>
      </c>
      <c r="Q20" s="27">
        <v>9</v>
      </c>
      <c r="R20" s="36"/>
      <c r="S20" s="37"/>
      <c r="T20" s="37"/>
    </row>
    <row r="21" spans="2:20" ht="13.5" customHeight="1" x14ac:dyDescent="0.2">
      <c r="B21" s="27"/>
      <c r="C21" s="27"/>
      <c r="D21" s="1"/>
      <c r="E21" s="27"/>
      <c r="F21" s="27"/>
      <c r="G21" s="27"/>
      <c r="H21" s="1"/>
      <c r="I21" s="27"/>
      <c r="J21" s="27"/>
      <c r="K21" s="25"/>
      <c r="L21" s="27"/>
      <c r="M21" s="27"/>
      <c r="N21" s="1"/>
      <c r="O21" s="27"/>
      <c r="P21" s="27"/>
      <c r="Q21" s="27"/>
      <c r="R21" s="1"/>
      <c r="S21" s="27"/>
      <c r="T21" s="27"/>
    </row>
    <row r="22" spans="2:20" ht="13.5" customHeight="1" x14ac:dyDescent="0.2">
      <c r="B22" s="37" t="s">
        <v>46</v>
      </c>
      <c r="C22" s="37">
        <f>E22+E23</f>
        <v>18</v>
      </c>
      <c r="D22" s="36" t="s">
        <v>0</v>
      </c>
      <c r="E22" s="27">
        <v>12</v>
      </c>
      <c r="F22" s="27" t="s">
        <v>1</v>
      </c>
      <c r="G22" s="27">
        <v>4</v>
      </c>
      <c r="H22" s="36" t="s">
        <v>2</v>
      </c>
      <c r="I22" s="37">
        <f>G22+G23</f>
        <v>14</v>
      </c>
      <c r="J22" s="37" t="s">
        <v>72</v>
      </c>
      <c r="K22" s="25"/>
      <c r="L22" s="37" t="s">
        <v>85</v>
      </c>
      <c r="M22" s="37">
        <f>O22+O23</f>
        <v>28</v>
      </c>
      <c r="N22" s="36" t="s">
        <v>0</v>
      </c>
      <c r="O22" s="27">
        <v>12</v>
      </c>
      <c r="P22" s="27" t="s">
        <v>1</v>
      </c>
      <c r="Q22" s="27">
        <v>7</v>
      </c>
      <c r="R22" s="36" t="s">
        <v>2</v>
      </c>
      <c r="S22" s="37">
        <f>Q22+Q23</f>
        <v>13</v>
      </c>
      <c r="T22" s="37" t="s">
        <v>71</v>
      </c>
    </row>
    <row r="23" spans="2:20" ht="13.5" customHeight="1" x14ac:dyDescent="0.2">
      <c r="B23" s="37"/>
      <c r="C23" s="37"/>
      <c r="D23" s="36"/>
      <c r="E23" s="27">
        <v>6</v>
      </c>
      <c r="F23" s="27" t="s">
        <v>1</v>
      </c>
      <c r="G23" s="27">
        <v>10</v>
      </c>
      <c r="H23" s="36"/>
      <c r="I23" s="37"/>
      <c r="J23" s="37"/>
      <c r="K23" s="25"/>
      <c r="L23" s="37"/>
      <c r="M23" s="37"/>
      <c r="N23" s="36"/>
      <c r="O23" s="27">
        <v>16</v>
      </c>
      <c r="P23" s="27" t="s">
        <v>1</v>
      </c>
      <c r="Q23" s="27">
        <v>6</v>
      </c>
      <c r="R23" s="36"/>
      <c r="S23" s="37"/>
      <c r="T23" s="37"/>
    </row>
    <row r="24" spans="2:20" ht="13.5" customHeight="1" x14ac:dyDescent="0.2">
      <c r="B24" s="27"/>
      <c r="C24" s="27"/>
      <c r="D24" s="1"/>
      <c r="E24" s="27"/>
      <c r="F24" s="27"/>
      <c r="G24" s="27"/>
      <c r="H24" s="1"/>
      <c r="I24" s="27"/>
      <c r="J24" s="27"/>
      <c r="K24" s="25"/>
      <c r="M24" s="27"/>
      <c r="N24" s="1"/>
      <c r="O24" s="27"/>
      <c r="P24" s="27"/>
      <c r="Q24" s="27"/>
      <c r="R24" s="1"/>
      <c r="S24" s="27"/>
    </row>
    <row r="25" spans="2:20" ht="13.5" customHeight="1" x14ac:dyDescent="0.2">
      <c r="B25" s="28" t="s">
        <v>49</v>
      </c>
      <c r="C25" s="25"/>
      <c r="D25" s="25"/>
      <c r="E25" s="25"/>
      <c r="F25" s="25"/>
      <c r="G25" s="25"/>
      <c r="H25" s="25"/>
      <c r="I25" s="25"/>
      <c r="J25" s="28"/>
      <c r="K25" s="25"/>
      <c r="L25" s="28"/>
      <c r="M25" s="28"/>
      <c r="N25" s="30"/>
      <c r="O25" s="27"/>
      <c r="P25" s="27"/>
      <c r="Q25" s="27"/>
      <c r="R25" s="30"/>
      <c r="S25" s="28"/>
      <c r="T25" s="28"/>
    </row>
    <row r="26" spans="2:20" ht="13.5" customHeight="1" x14ac:dyDescent="0.2">
      <c r="B26" s="37" t="s">
        <v>45</v>
      </c>
      <c r="C26" s="37">
        <f>E26+E27</f>
        <v>26</v>
      </c>
      <c r="D26" s="36" t="s">
        <v>0</v>
      </c>
      <c r="E26" s="27">
        <v>16</v>
      </c>
      <c r="F26" s="27" t="s">
        <v>1</v>
      </c>
      <c r="G26" s="27">
        <v>7</v>
      </c>
      <c r="H26" s="36" t="s">
        <v>2</v>
      </c>
      <c r="I26" s="37">
        <f>G26+G27</f>
        <v>17</v>
      </c>
      <c r="J26" s="37" t="s">
        <v>78</v>
      </c>
      <c r="K26" s="25"/>
      <c r="L26" s="37" t="s">
        <v>80</v>
      </c>
      <c r="M26" s="37">
        <f>O26+O27</f>
        <v>21</v>
      </c>
      <c r="N26" s="36" t="s">
        <v>0</v>
      </c>
      <c r="O26" s="27">
        <v>9</v>
      </c>
      <c r="P26" s="27" t="s">
        <v>1</v>
      </c>
      <c r="Q26" s="27">
        <v>2</v>
      </c>
      <c r="R26" s="36" t="s">
        <v>2</v>
      </c>
      <c r="S26" s="37">
        <f>Q26+Q27</f>
        <v>7</v>
      </c>
      <c r="T26" s="37" t="s">
        <v>69</v>
      </c>
    </row>
    <row r="27" spans="2:20" ht="13.5" customHeight="1" x14ac:dyDescent="0.2">
      <c r="B27" s="37"/>
      <c r="C27" s="37"/>
      <c r="D27" s="36"/>
      <c r="E27" s="27">
        <v>10</v>
      </c>
      <c r="F27" s="27" t="s">
        <v>1</v>
      </c>
      <c r="G27" s="27">
        <v>10</v>
      </c>
      <c r="H27" s="36"/>
      <c r="I27" s="37"/>
      <c r="J27" s="37"/>
      <c r="K27" s="25"/>
      <c r="L27" s="37"/>
      <c r="M27" s="37"/>
      <c r="N27" s="36"/>
      <c r="O27" s="27">
        <v>12</v>
      </c>
      <c r="P27" s="27" t="s">
        <v>1</v>
      </c>
      <c r="Q27" s="27">
        <v>5</v>
      </c>
      <c r="R27" s="36"/>
      <c r="S27" s="37"/>
      <c r="T27" s="37"/>
    </row>
    <row r="28" spans="2:20" ht="13.5" customHeight="1" x14ac:dyDescent="0.2">
      <c r="C28" s="27"/>
      <c r="D28" s="1"/>
      <c r="E28" s="27"/>
      <c r="F28" s="27"/>
      <c r="G28" s="27"/>
      <c r="H28" s="1"/>
      <c r="I28" s="27"/>
      <c r="K28" s="25"/>
      <c r="M28" s="27"/>
      <c r="N28" s="1"/>
      <c r="O28" s="27"/>
      <c r="P28" s="27"/>
      <c r="Q28" s="27"/>
      <c r="R28" s="1"/>
      <c r="S28" s="27"/>
    </row>
    <row r="29" spans="2:20" ht="13.5" customHeight="1" x14ac:dyDescent="0.2">
      <c r="B29" s="37" t="s">
        <v>47</v>
      </c>
      <c r="C29" s="37">
        <f>E29+E30</f>
        <v>16</v>
      </c>
      <c r="D29" s="36" t="s">
        <v>0</v>
      </c>
      <c r="E29" s="27">
        <v>10</v>
      </c>
      <c r="F29" s="27" t="s">
        <v>1</v>
      </c>
      <c r="G29" s="27">
        <v>6</v>
      </c>
      <c r="H29" s="36" t="s">
        <v>2</v>
      </c>
      <c r="I29" s="37">
        <f>G29+G30</f>
        <v>14</v>
      </c>
      <c r="J29" s="37" t="s">
        <v>46</v>
      </c>
      <c r="K29" s="25"/>
      <c r="L29" s="37" t="s">
        <v>15</v>
      </c>
      <c r="M29" s="37">
        <f>O29+O30</f>
        <v>30</v>
      </c>
      <c r="N29" s="36" t="s">
        <v>0</v>
      </c>
      <c r="O29" s="27">
        <v>13</v>
      </c>
      <c r="P29" s="27" t="s">
        <v>1</v>
      </c>
      <c r="Q29" s="27">
        <v>12</v>
      </c>
      <c r="R29" s="36" t="s">
        <v>2</v>
      </c>
      <c r="S29" s="37">
        <f>Q29+Q30</f>
        <v>21</v>
      </c>
      <c r="T29" s="37" t="s">
        <v>85</v>
      </c>
    </row>
    <row r="30" spans="2:20" ht="13.5" customHeight="1" x14ac:dyDescent="0.2">
      <c r="B30" s="37"/>
      <c r="C30" s="37"/>
      <c r="D30" s="36"/>
      <c r="E30" s="27">
        <v>6</v>
      </c>
      <c r="F30" s="27" t="s">
        <v>1</v>
      </c>
      <c r="G30" s="27">
        <v>8</v>
      </c>
      <c r="H30" s="36"/>
      <c r="I30" s="37"/>
      <c r="J30" s="37"/>
      <c r="K30" s="25"/>
      <c r="L30" s="37"/>
      <c r="M30" s="37"/>
      <c r="N30" s="36"/>
      <c r="O30" s="27">
        <v>17</v>
      </c>
      <c r="P30" s="27" t="s">
        <v>1</v>
      </c>
      <c r="Q30" s="27">
        <v>9</v>
      </c>
      <c r="R30" s="36"/>
      <c r="S30" s="37"/>
      <c r="T30" s="37"/>
    </row>
    <row r="31" spans="2:20" ht="13.5" customHeight="1" x14ac:dyDescent="0.2">
      <c r="B31" s="27"/>
      <c r="C31" s="27"/>
      <c r="D31" s="1"/>
      <c r="E31" s="27"/>
      <c r="F31" s="27"/>
      <c r="G31" s="27"/>
      <c r="H31" s="1"/>
      <c r="I31" s="27"/>
      <c r="J31" s="27"/>
      <c r="K31" s="25"/>
      <c r="L31" s="27"/>
      <c r="M31" s="27"/>
      <c r="N31" s="1"/>
      <c r="O31" s="27"/>
      <c r="P31" s="27"/>
      <c r="Q31" s="27"/>
      <c r="R31" s="1"/>
      <c r="S31" s="27"/>
      <c r="T31" s="27"/>
    </row>
    <row r="32" spans="2:20" ht="13.5" customHeight="1" x14ac:dyDescent="0.2">
      <c r="B32" s="27" t="s">
        <v>51</v>
      </c>
      <c r="C32" s="27"/>
      <c r="D32" s="1"/>
      <c r="E32" s="27"/>
      <c r="F32" s="27"/>
      <c r="G32" s="27"/>
      <c r="H32" s="1"/>
      <c r="I32" s="27"/>
      <c r="K32" s="25"/>
      <c r="M32" s="27"/>
      <c r="N32" s="1"/>
      <c r="O32" s="27"/>
      <c r="P32" s="27"/>
      <c r="Q32" s="27"/>
      <c r="R32" s="1"/>
      <c r="S32" s="27"/>
    </row>
    <row r="33" spans="2:29" ht="13.5" customHeight="1" x14ac:dyDescent="0.2">
      <c r="B33" s="37" t="s">
        <v>45</v>
      </c>
      <c r="C33" s="37">
        <f>E33+E34</f>
        <v>34</v>
      </c>
      <c r="D33" s="36" t="s">
        <v>0</v>
      </c>
      <c r="E33" s="27">
        <v>18</v>
      </c>
      <c r="F33" s="27" t="s">
        <v>1</v>
      </c>
      <c r="G33" s="27">
        <v>11</v>
      </c>
      <c r="H33" s="36" t="s">
        <v>2</v>
      </c>
      <c r="I33" s="37">
        <f>G33+G34</f>
        <v>26</v>
      </c>
      <c r="J33" s="37" t="s">
        <v>86</v>
      </c>
      <c r="K33" s="25"/>
      <c r="L33" s="37" t="s">
        <v>86</v>
      </c>
      <c r="M33" s="37">
        <f>O33+O34</f>
        <v>20</v>
      </c>
      <c r="N33" s="36" t="s">
        <v>0</v>
      </c>
      <c r="O33" s="27">
        <v>11</v>
      </c>
      <c r="P33" s="27" t="s">
        <v>1</v>
      </c>
      <c r="Q33" s="27">
        <v>9</v>
      </c>
      <c r="R33" s="36" t="s">
        <v>2</v>
      </c>
      <c r="S33" s="37">
        <f>Q33+Q34</f>
        <v>15</v>
      </c>
      <c r="T33" s="37" t="s">
        <v>15</v>
      </c>
    </row>
    <row r="34" spans="2:29" ht="13.5" customHeight="1" x14ac:dyDescent="0.2">
      <c r="B34" s="37"/>
      <c r="C34" s="37"/>
      <c r="D34" s="36"/>
      <c r="E34" s="27">
        <v>16</v>
      </c>
      <c r="F34" s="27" t="s">
        <v>1</v>
      </c>
      <c r="G34" s="27">
        <v>15</v>
      </c>
      <c r="H34" s="36"/>
      <c r="I34" s="37"/>
      <c r="J34" s="37"/>
      <c r="K34" s="25"/>
      <c r="L34" s="37"/>
      <c r="M34" s="37"/>
      <c r="N34" s="36"/>
      <c r="O34" s="27">
        <v>9</v>
      </c>
      <c r="P34" s="27" t="s">
        <v>1</v>
      </c>
      <c r="Q34" s="27">
        <v>6</v>
      </c>
      <c r="R34" s="36"/>
      <c r="S34" s="37"/>
      <c r="T34" s="37"/>
    </row>
    <row r="35" spans="2:29" ht="13.5" customHeight="1" x14ac:dyDescent="0.2">
      <c r="B35" s="35"/>
      <c r="C35" s="27"/>
      <c r="D35" s="1"/>
      <c r="E35" s="27"/>
      <c r="F35" s="27"/>
      <c r="G35" s="27"/>
      <c r="H35" s="1"/>
      <c r="I35" s="27"/>
      <c r="J35" s="34"/>
      <c r="K35" s="25"/>
      <c r="M35" s="27"/>
      <c r="N35" s="1"/>
      <c r="O35" s="27"/>
      <c r="P35" s="27"/>
      <c r="Q35" s="27"/>
      <c r="R35" s="1"/>
      <c r="S35" s="27"/>
    </row>
    <row r="36" spans="2:29" ht="13.5" customHeight="1" x14ac:dyDescent="0.2">
      <c r="B36" s="37" t="s">
        <v>45</v>
      </c>
      <c r="C36" s="37">
        <f>E36+E37</f>
        <v>30</v>
      </c>
      <c r="D36" s="36" t="s">
        <v>0</v>
      </c>
      <c r="E36" s="27">
        <v>15</v>
      </c>
      <c r="F36" s="27" t="s">
        <v>1</v>
      </c>
      <c r="G36" s="27">
        <v>6</v>
      </c>
      <c r="H36" s="36" t="s">
        <v>2</v>
      </c>
      <c r="I36" s="37">
        <f>G36+G37</f>
        <v>11</v>
      </c>
      <c r="J36" s="37" t="s">
        <v>15</v>
      </c>
      <c r="K36" s="25"/>
      <c r="L36" s="37" t="s">
        <v>86</v>
      </c>
      <c r="M36" s="37">
        <f>O36+O37</f>
        <v>23</v>
      </c>
      <c r="N36" s="36" t="s">
        <v>0</v>
      </c>
      <c r="O36" s="27">
        <v>12</v>
      </c>
      <c r="P36" s="27" t="s">
        <v>1</v>
      </c>
      <c r="Q36" s="27">
        <v>7</v>
      </c>
      <c r="R36" s="36" t="s">
        <v>2</v>
      </c>
      <c r="S36" s="37">
        <f>Q36+Q37</f>
        <v>17</v>
      </c>
      <c r="T36" s="37" t="s">
        <v>47</v>
      </c>
    </row>
    <row r="37" spans="2:29" ht="13.5" customHeight="1" x14ac:dyDescent="0.2">
      <c r="B37" s="37"/>
      <c r="C37" s="37"/>
      <c r="D37" s="36"/>
      <c r="E37" s="27">
        <v>15</v>
      </c>
      <c r="F37" s="27" t="s">
        <v>1</v>
      </c>
      <c r="G37" s="27">
        <v>5</v>
      </c>
      <c r="H37" s="36"/>
      <c r="I37" s="37"/>
      <c r="J37" s="37"/>
      <c r="K37" s="25"/>
      <c r="L37" s="37"/>
      <c r="M37" s="37"/>
      <c r="N37" s="36"/>
      <c r="O37" s="27">
        <v>11</v>
      </c>
      <c r="P37" s="27" t="s">
        <v>1</v>
      </c>
      <c r="Q37" s="27">
        <v>10</v>
      </c>
      <c r="R37" s="36"/>
      <c r="S37" s="37"/>
      <c r="T37" s="37"/>
    </row>
    <row r="38" spans="2:29" ht="13.5" customHeight="1" x14ac:dyDescent="0.2">
      <c r="B38" s="35"/>
      <c r="C38" s="27"/>
      <c r="D38" s="1"/>
      <c r="E38" s="27"/>
      <c r="F38" s="27"/>
      <c r="G38" s="27"/>
      <c r="H38" s="1"/>
      <c r="I38" s="27"/>
      <c r="J38" s="34"/>
      <c r="K38" s="25"/>
      <c r="L38" s="27"/>
      <c r="M38" s="27"/>
      <c r="N38" s="1"/>
      <c r="O38" s="27"/>
      <c r="P38" s="27"/>
      <c r="Q38" s="27"/>
      <c r="R38" s="1"/>
      <c r="S38" s="27"/>
      <c r="T38" s="27"/>
    </row>
    <row r="39" spans="2:29" ht="13.5" customHeight="1" x14ac:dyDescent="0.2">
      <c r="B39" s="37" t="s">
        <v>45</v>
      </c>
      <c r="C39" s="37">
        <f>E39+E40</f>
        <v>46</v>
      </c>
      <c r="D39" s="36" t="s">
        <v>0</v>
      </c>
      <c r="E39" s="27">
        <v>22</v>
      </c>
      <c r="F39" s="27" t="s">
        <v>1</v>
      </c>
      <c r="G39" s="27">
        <v>11</v>
      </c>
      <c r="H39" s="36" t="s">
        <v>2</v>
      </c>
      <c r="I39" s="37">
        <f>G39+G40</f>
        <v>21</v>
      </c>
      <c r="J39" s="37" t="s">
        <v>47</v>
      </c>
      <c r="K39" s="25"/>
      <c r="L39" s="37" t="s">
        <v>15</v>
      </c>
      <c r="M39" s="37">
        <f>O39+O40</f>
        <v>32</v>
      </c>
      <c r="N39" s="36" t="s">
        <v>0</v>
      </c>
      <c r="O39" s="27">
        <v>16</v>
      </c>
      <c r="P39" s="27" t="s">
        <v>1</v>
      </c>
      <c r="Q39" s="27">
        <v>7</v>
      </c>
      <c r="R39" s="36" t="s">
        <v>2</v>
      </c>
      <c r="S39" s="37">
        <f>Q39+Q40</f>
        <v>19</v>
      </c>
      <c r="T39" s="37" t="s">
        <v>47</v>
      </c>
    </row>
    <row r="40" spans="2:29" ht="13.5" customHeight="1" x14ac:dyDescent="0.2">
      <c r="B40" s="37"/>
      <c r="C40" s="37"/>
      <c r="D40" s="36"/>
      <c r="E40" s="27">
        <v>24</v>
      </c>
      <c r="F40" s="27" t="s">
        <v>1</v>
      </c>
      <c r="G40" s="27">
        <v>10</v>
      </c>
      <c r="H40" s="36"/>
      <c r="I40" s="37"/>
      <c r="J40" s="37"/>
      <c r="K40" s="25"/>
      <c r="L40" s="37"/>
      <c r="M40" s="37"/>
      <c r="N40" s="36"/>
      <c r="O40" s="27">
        <v>16</v>
      </c>
      <c r="P40" s="27" t="s">
        <v>1</v>
      </c>
      <c r="Q40" s="27">
        <v>12</v>
      </c>
      <c r="R40" s="36"/>
      <c r="S40" s="37"/>
      <c r="T40" s="37"/>
    </row>
    <row r="41" spans="2:29" ht="13.5" customHeight="1" x14ac:dyDescent="0.2">
      <c r="B41" s="35"/>
      <c r="C41" s="27"/>
      <c r="D41" s="1"/>
      <c r="E41" s="27"/>
      <c r="F41" s="27"/>
      <c r="G41" s="27"/>
      <c r="H41" s="1"/>
      <c r="I41" s="27"/>
      <c r="J41" s="34"/>
      <c r="K41" s="25"/>
      <c r="M41" s="27"/>
      <c r="N41" s="1"/>
      <c r="O41" s="27"/>
      <c r="P41" s="27"/>
      <c r="Q41" s="27"/>
      <c r="R41" s="1"/>
      <c r="S41" s="27"/>
      <c r="U41" s="26"/>
      <c r="V41" s="27"/>
      <c r="W41" s="1"/>
      <c r="X41" s="27"/>
      <c r="Y41" s="27"/>
      <c r="Z41" s="27"/>
      <c r="AA41" s="1"/>
      <c r="AB41" s="27"/>
      <c r="AC41" s="26"/>
    </row>
    <row r="42" spans="2:29" ht="13.5" customHeight="1" x14ac:dyDescent="0.2">
      <c r="B42" s="27"/>
      <c r="C42" s="27"/>
      <c r="D42" s="1"/>
      <c r="E42" s="27"/>
      <c r="F42" s="27"/>
      <c r="G42" s="27"/>
      <c r="H42" s="1"/>
      <c r="I42" s="27"/>
      <c r="J42" s="27"/>
      <c r="K42" s="25"/>
      <c r="L42" s="27"/>
      <c r="M42" s="27"/>
      <c r="N42" s="1"/>
      <c r="O42" s="27"/>
      <c r="P42" s="27"/>
      <c r="Q42" s="27"/>
      <c r="R42" s="1"/>
      <c r="S42" s="27"/>
      <c r="T42" s="27"/>
    </row>
    <row r="43" spans="2:29" ht="16.95" customHeight="1" x14ac:dyDescent="0.2">
      <c r="B43" s="24" t="s">
        <v>9</v>
      </c>
      <c r="K43" s="25"/>
      <c r="L43" s="27"/>
      <c r="M43" s="27"/>
      <c r="N43" s="1"/>
      <c r="O43" s="27"/>
      <c r="P43" s="27"/>
      <c r="Q43" s="27"/>
      <c r="R43" s="1"/>
      <c r="S43" s="27"/>
      <c r="T43" s="27"/>
    </row>
    <row r="44" spans="2:29" ht="13.5" customHeight="1" x14ac:dyDescent="0.2">
      <c r="B44" s="26" t="s">
        <v>3</v>
      </c>
      <c r="K44" s="25"/>
      <c r="M44" s="27"/>
      <c r="N44" s="1"/>
      <c r="O44" s="27"/>
      <c r="P44" s="27"/>
      <c r="Q44" s="27"/>
      <c r="R44" s="1"/>
      <c r="S44" s="27"/>
    </row>
    <row r="45" spans="2:29" ht="13.5" customHeight="1" x14ac:dyDescent="0.2">
      <c r="B45" s="37" t="s">
        <v>48</v>
      </c>
      <c r="C45" s="37">
        <f>E45+E46</f>
        <v>19</v>
      </c>
      <c r="D45" s="36" t="s">
        <v>0</v>
      </c>
      <c r="E45" s="27">
        <v>9</v>
      </c>
      <c r="F45" s="27" t="s">
        <v>1</v>
      </c>
      <c r="G45" s="27">
        <v>6</v>
      </c>
      <c r="H45" s="36" t="s">
        <v>2</v>
      </c>
      <c r="I45" s="37">
        <f>G45+G46</f>
        <v>15</v>
      </c>
      <c r="J45" s="37" t="s">
        <v>71</v>
      </c>
      <c r="K45" s="25"/>
      <c r="L45" s="37" t="s">
        <v>45</v>
      </c>
      <c r="M45" s="37">
        <f>O45+O46</f>
        <v>40</v>
      </c>
      <c r="N45" s="36" t="s">
        <v>0</v>
      </c>
      <c r="O45" s="27">
        <v>23</v>
      </c>
      <c r="P45" s="27" t="s">
        <v>1</v>
      </c>
      <c r="Q45" s="27">
        <v>5</v>
      </c>
      <c r="R45" s="36" t="s">
        <v>2</v>
      </c>
      <c r="S45" s="37">
        <f>Q45+Q46</f>
        <v>11</v>
      </c>
      <c r="T45" s="37" t="s">
        <v>83</v>
      </c>
    </row>
    <row r="46" spans="2:29" ht="13.5" customHeight="1" x14ac:dyDescent="0.2">
      <c r="B46" s="37"/>
      <c r="C46" s="37"/>
      <c r="D46" s="36"/>
      <c r="E46" s="27">
        <v>10</v>
      </c>
      <c r="F46" s="27" t="s">
        <v>1</v>
      </c>
      <c r="G46" s="27">
        <v>9</v>
      </c>
      <c r="H46" s="36"/>
      <c r="I46" s="37"/>
      <c r="J46" s="37"/>
      <c r="K46" s="25"/>
      <c r="L46" s="37"/>
      <c r="M46" s="37"/>
      <c r="N46" s="36"/>
      <c r="O46" s="27">
        <v>17</v>
      </c>
      <c r="P46" s="27" t="s">
        <v>1</v>
      </c>
      <c r="Q46" s="27">
        <v>6</v>
      </c>
      <c r="R46" s="36"/>
      <c r="S46" s="37"/>
      <c r="T46" s="37"/>
    </row>
    <row r="47" spans="2:29" ht="13.5" customHeight="1" x14ac:dyDescent="0.2">
      <c r="C47" s="27"/>
      <c r="D47" s="1"/>
      <c r="E47" s="27"/>
      <c r="F47" s="27"/>
      <c r="G47" s="27"/>
      <c r="H47" s="1"/>
      <c r="I47" s="27"/>
      <c r="M47" s="27"/>
      <c r="N47" s="1"/>
      <c r="O47" s="27"/>
      <c r="P47" s="27"/>
      <c r="Q47" s="27"/>
      <c r="R47" s="1"/>
      <c r="S47" s="27"/>
    </row>
    <row r="48" spans="2:29" ht="13.5" customHeight="1" x14ac:dyDescent="0.2">
      <c r="B48" s="37" t="s">
        <v>75</v>
      </c>
      <c r="C48" s="37">
        <f>E48+E49</f>
        <v>22</v>
      </c>
      <c r="D48" s="36" t="s">
        <v>0</v>
      </c>
      <c r="E48" s="27">
        <v>13</v>
      </c>
      <c r="F48" s="27" t="s">
        <v>1</v>
      </c>
      <c r="G48" s="27">
        <v>4</v>
      </c>
      <c r="H48" s="36" t="s">
        <v>2</v>
      </c>
      <c r="I48" s="37">
        <f>G48+G49</f>
        <v>6</v>
      </c>
      <c r="J48" s="37" t="s">
        <v>68</v>
      </c>
      <c r="L48" s="37" t="s">
        <v>74</v>
      </c>
      <c r="M48" s="37">
        <f>O48+O49</f>
        <v>20</v>
      </c>
      <c r="N48" s="36" t="s">
        <v>0</v>
      </c>
      <c r="O48" s="27">
        <v>12</v>
      </c>
      <c r="P48" s="27" t="s">
        <v>1</v>
      </c>
      <c r="Q48" s="27">
        <v>1</v>
      </c>
      <c r="R48" s="36" t="s">
        <v>2</v>
      </c>
      <c r="S48" s="37">
        <f>Q48+Q49</f>
        <v>3</v>
      </c>
      <c r="T48" s="37" t="s">
        <v>84</v>
      </c>
    </row>
    <row r="49" spans="2:30" ht="13.5" customHeight="1" x14ac:dyDescent="0.2">
      <c r="B49" s="37"/>
      <c r="C49" s="37"/>
      <c r="D49" s="36"/>
      <c r="E49" s="27">
        <v>9</v>
      </c>
      <c r="F49" s="27" t="s">
        <v>1</v>
      </c>
      <c r="G49" s="27">
        <v>2</v>
      </c>
      <c r="H49" s="36"/>
      <c r="I49" s="37"/>
      <c r="J49" s="37"/>
      <c r="L49" s="37"/>
      <c r="M49" s="37"/>
      <c r="N49" s="36"/>
      <c r="O49" s="27">
        <v>8</v>
      </c>
      <c r="P49" s="27" t="s">
        <v>1</v>
      </c>
      <c r="Q49" s="27">
        <v>2</v>
      </c>
      <c r="R49" s="36"/>
      <c r="S49" s="37"/>
      <c r="T49" s="37"/>
      <c r="AC49" s="38"/>
      <c r="AD49" s="38"/>
    </row>
    <row r="50" spans="2:30" ht="13.5" customHeight="1" x14ac:dyDescent="0.2">
      <c r="C50" s="27"/>
      <c r="D50" s="1"/>
      <c r="E50" s="27"/>
      <c r="F50" s="27"/>
      <c r="G50" s="27"/>
      <c r="H50" s="1"/>
      <c r="I50" s="27"/>
      <c r="M50" s="27"/>
      <c r="N50" s="1"/>
      <c r="O50" s="27"/>
      <c r="P50" s="27"/>
      <c r="Q50" s="27"/>
      <c r="R50" s="1"/>
      <c r="S50" s="27"/>
      <c r="AC50" s="38"/>
      <c r="AD50" s="38"/>
    </row>
    <row r="51" spans="2:30" ht="13.5" customHeight="1" x14ac:dyDescent="0.2">
      <c r="B51" s="37" t="s">
        <v>47</v>
      </c>
      <c r="C51" s="37">
        <f>E51+E52</f>
        <v>30</v>
      </c>
      <c r="D51" s="36" t="s">
        <v>0</v>
      </c>
      <c r="E51" s="27">
        <v>10</v>
      </c>
      <c r="F51" s="27" t="s">
        <v>1</v>
      </c>
      <c r="G51" s="27">
        <v>1</v>
      </c>
      <c r="H51" s="36" t="s">
        <v>2</v>
      </c>
      <c r="I51" s="37">
        <f>G51+G52</f>
        <v>6</v>
      </c>
      <c r="J51" s="37" t="s">
        <v>76</v>
      </c>
      <c r="L51" s="37"/>
      <c r="M51" s="37"/>
      <c r="N51" s="36"/>
      <c r="O51" s="27"/>
      <c r="P51" s="27"/>
      <c r="Q51" s="27"/>
      <c r="R51" s="36"/>
      <c r="S51" s="37"/>
      <c r="T51" s="37"/>
      <c r="AC51" s="29"/>
      <c r="AD51" s="29"/>
    </row>
    <row r="52" spans="2:30" ht="13.5" customHeight="1" x14ac:dyDescent="0.2">
      <c r="B52" s="37"/>
      <c r="C52" s="37"/>
      <c r="D52" s="36"/>
      <c r="E52" s="27">
        <v>20</v>
      </c>
      <c r="F52" s="27" t="s">
        <v>1</v>
      </c>
      <c r="G52" s="27">
        <v>5</v>
      </c>
      <c r="H52" s="36"/>
      <c r="I52" s="37"/>
      <c r="J52" s="37"/>
      <c r="L52" s="37"/>
      <c r="M52" s="37"/>
      <c r="N52" s="36"/>
      <c r="O52" s="27"/>
      <c r="P52" s="27"/>
      <c r="Q52" s="27"/>
      <c r="R52" s="36"/>
      <c r="S52" s="37"/>
      <c r="T52" s="37"/>
      <c r="AC52" s="38"/>
      <c r="AD52" s="38"/>
    </row>
    <row r="53" spans="2:30" ht="13.5" customHeight="1" x14ac:dyDescent="0.2">
      <c r="B53" s="27"/>
      <c r="C53" s="27"/>
      <c r="D53" s="1"/>
      <c r="E53" s="27"/>
      <c r="F53" s="27"/>
      <c r="G53" s="27"/>
      <c r="H53" s="1"/>
      <c r="I53" s="27"/>
      <c r="J53" s="27"/>
      <c r="L53" s="27"/>
      <c r="M53" s="27"/>
      <c r="N53" s="1"/>
      <c r="O53" s="27"/>
      <c r="P53" s="27"/>
      <c r="Q53" s="27"/>
      <c r="R53" s="1"/>
      <c r="S53" s="27"/>
      <c r="T53" s="27"/>
      <c r="AC53" s="38"/>
      <c r="AD53" s="38"/>
    </row>
    <row r="54" spans="2:30" ht="13.5" customHeight="1" x14ac:dyDescent="0.2">
      <c r="B54" s="28" t="s">
        <v>49</v>
      </c>
      <c r="C54" s="25"/>
      <c r="D54" s="25"/>
      <c r="E54" s="25"/>
      <c r="F54" s="25"/>
      <c r="G54" s="25"/>
      <c r="H54" s="25"/>
      <c r="I54" s="25"/>
      <c r="J54" s="28"/>
      <c r="K54" s="25"/>
      <c r="L54" s="28"/>
      <c r="M54" s="28"/>
      <c r="N54" s="30"/>
      <c r="O54" s="27"/>
      <c r="P54" s="27"/>
      <c r="Q54" s="27"/>
      <c r="R54" s="30"/>
      <c r="S54" s="28"/>
      <c r="T54" s="28"/>
    </row>
    <row r="55" spans="2:30" ht="13.5" customHeight="1" x14ac:dyDescent="0.2">
      <c r="B55" s="37" t="s">
        <v>46</v>
      </c>
      <c r="C55" s="37">
        <f>E55+E56</f>
        <v>28</v>
      </c>
      <c r="D55" s="36" t="s">
        <v>0</v>
      </c>
      <c r="E55" s="27">
        <v>15</v>
      </c>
      <c r="F55" s="27" t="s">
        <v>1</v>
      </c>
      <c r="G55" s="27">
        <v>4</v>
      </c>
      <c r="H55" s="36" t="s">
        <v>2</v>
      </c>
      <c r="I55" s="37">
        <f>G55+G56</f>
        <v>7</v>
      </c>
      <c r="J55" s="37" t="s">
        <v>48</v>
      </c>
      <c r="K55" s="25"/>
      <c r="L55" s="37" t="s">
        <v>86</v>
      </c>
      <c r="M55" s="37">
        <f>O55+O56</f>
        <v>14</v>
      </c>
      <c r="N55" s="36" t="s">
        <v>0</v>
      </c>
      <c r="O55" s="27">
        <v>7</v>
      </c>
      <c r="P55" s="27" t="s">
        <v>1</v>
      </c>
      <c r="Q55" s="27">
        <v>5</v>
      </c>
      <c r="R55" s="36" t="s">
        <v>2</v>
      </c>
      <c r="S55" s="37">
        <f>Q55+Q56</f>
        <v>11</v>
      </c>
      <c r="T55" s="37" t="s">
        <v>45</v>
      </c>
    </row>
    <row r="56" spans="2:30" ht="13.5" customHeight="1" x14ac:dyDescent="0.2">
      <c r="B56" s="37"/>
      <c r="C56" s="37"/>
      <c r="D56" s="36"/>
      <c r="E56" s="27">
        <v>13</v>
      </c>
      <c r="F56" s="27" t="s">
        <v>1</v>
      </c>
      <c r="G56" s="27">
        <v>3</v>
      </c>
      <c r="H56" s="36"/>
      <c r="I56" s="37"/>
      <c r="J56" s="37"/>
      <c r="K56" s="25"/>
      <c r="L56" s="37"/>
      <c r="M56" s="37"/>
      <c r="N56" s="36"/>
      <c r="O56" s="27">
        <v>7</v>
      </c>
      <c r="P56" s="27" t="s">
        <v>1</v>
      </c>
      <c r="Q56" s="27">
        <v>6</v>
      </c>
      <c r="R56" s="36"/>
      <c r="S56" s="37"/>
      <c r="T56" s="37"/>
    </row>
    <row r="57" spans="2:30" ht="13.5" customHeight="1" x14ac:dyDescent="0.2">
      <c r="C57" s="27"/>
      <c r="D57" s="1"/>
      <c r="E57" s="27"/>
      <c r="F57" s="27"/>
      <c r="G57" s="27"/>
      <c r="H57" s="1"/>
      <c r="I57" s="27"/>
      <c r="K57" s="25"/>
      <c r="M57" s="27"/>
      <c r="N57" s="1"/>
      <c r="O57" s="27"/>
      <c r="P57" s="27"/>
      <c r="Q57" s="27"/>
      <c r="R57" s="1"/>
      <c r="S57" s="27"/>
    </row>
    <row r="58" spans="2:30" ht="13.5" customHeight="1" x14ac:dyDescent="0.2">
      <c r="B58" s="37" t="s">
        <v>47</v>
      </c>
      <c r="C58" s="37">
        <f>E58+E59</f>
        <v>23</v>
      </c>
      <c r="D58" s="36" t="s">
        <v>0</v>
      </c>
      <c r="E58" s="27">
        <v>9</v>
      </c>
      <c r="F58" s="27" t="s">
        <v>1</v>
      </c>
      <c r="G58" s="27">
        <v>5</v>
      </c>
      <c r="H58" s="36" t="s">
        <v>2</v>
      </c>
      <c r="I58" s="37">
        <f>G58+G59</f>
        <v>11</v>
      </c>
      <c r="J58" s="37" t="s">
        <v>75</v>
      </c>
      <c r="K58" s="25"/>
      <c r="L58" s="37" t="s">
        <v>15</v>
      </c>
      <c r="M58" s="37">
        <f>O58+O59</f>
        <v>19</v>
      </c>
      <c r="N58" s="36" t="s">
        <v>0</v>
      </c>
      <c r="O58" s="27">
        <v>10</v>
      </c>
      <c r="P58" s="27" t="s">
        <v>1</v>
      </c>
      <c r="Q58" s="27">
        <v>2</v>
      </c>
      <c r="R58" s="36" t="s">
        <v>2</v>
      </c>
      <c r="S58" s="37">
        <f>Q58+Q59</f>
        <v>5</v>
      </c>
      <c r="T58" s="37" t="s">
        <v>74</v>
      </c>
    </row>
    <row r="59" spans="2:30" ht="13.5" customHeight="1" x14ac:dyDescent="0.2">
      <c r="B59" s="37"/>
      <c r="C59" s="37"/>
      <c r="D59" s="36"/>
      <c r="E59" s="27">
        <v>14</v>
      </c>
      <c r="F59" s="27" t="s">
        <v>1</v>
      </c>
      <c r="G59" s="27">
        <v>6</v>
      </c>
      <c r="H59" s="36"/>
      <c r="I59" s="37"/>
      <c r="J59" s="37"/>
      <c r="K59" s="25"/>
      <c r="L59" s="37"/>
      <c r="M59" s="37"/>
      <c r="N59" s="36"/>
      <c r="O59" s="27">
        <v>9</v>
      </c>
      <c r="P59" s="27" t="s">
        <v>1</v>
      </c>
      <c r="Q59" s="27">
        <v>3</v>
      </c>
      <c r="R59" s="36"/>
      <c r="S59" s="37"/>
      <c r="T59" s="37"/>
    </row>
    <row r="60" spans="2:30" ht="13.5" customHeight="1" x14ac:dyDescent="0.2">
      <c r="B60" s="27"/>
      <c r="C60" s="27"/>
      <c r="D60" s="1"/>
      <c r="E60" s="27"/>
      <c r="F60" s="27"/>
      <c r="G60" s="27"/>
      <c r="H60" s="1"/>
      <c r="I60" s="27"/>
      <c r="J60" s="27"/>
      <c r="K60" s="25"/>
      <c r="L60" s="27"/>
      <c r="M60" s="27"/>
      <c r="N60" s="1"/>
      <c r="O60" s="27"/>
      <c r="P60" s="27"/>
      <c r="Q60" s="27"/>
      <c r="R60" s="1"/>
      <c r="S60" s="27"/>
      <c r="T60" s="27"/>
    </row>
    <row r="61" spans="2:30" ht="13.5" customHeight="1" x14ac:dyDescent="0.2">
      <c r="B61" s="27" t="s">
        <v>51</v>
      </c>
      <c r="C61" s="27"/>
      <c r="D61" s="1"/>
      <c r="E61" s="27"/>
      <c r="F61" s="27"/>
      <c r="G61" s="27"/>
      <c r="H61" s="1"/>
      <c r="I61" s="27"/>
      <c r="J61" s="27"/>
      <c r="K61" s="25"/>
      <c r="L61"/>
      <c r="T61"/>
    </row>
    <row r="62" spans="2:30" ht="13.5" customHeight="1" x14ac:dyDescent="0.2">
      <c r="B62" s="37" t="s">
        <v>46</v>
      </c>
      <c r="C62" s="37">
        <f>E62+E63</f>
        <v>29</v>
      </c>
      <c r="D62" s="36" t="s">
        <v>0</v>
      </c>
      <c r="E62" s="27">
        <v>16</v>
      </c>
      <c r="F62" s="27" t="s">
        <v>1</v>
      </c>
      <c r="G62" s="27">
        <v>7</v>
      </c>
      <c r="H62" s="36" t="s">
        <v>2</v>
      </c>
      <c r="I62" s="37">
        <f>G62+G63</f>
        <v>14</v>
      </c>
      <c r="J62" s="37" t="s">
        <v>15</v>
      </c>
      <c r="K62" s="25"/>
      <c r="L62" s="37" t="s">
        <v>15</v>
      </c>
      <c r="M62" s="37">
        <f>O62+O63</f>
        <v>14</v>
      </c>
      <c r="N62" s="36" t="s">
        <v>0</v>
      </c>
      <c r="O62" s="27">
        <v>8</v>
      </c>
      <c r="P62" s="27" t="s">
        <v>1</v>
      </c>
      <c r="Q62" s="27">
        <v>5</v>
      </c>
      <c r="R62" s="36" t="s">
        <v>2</v>
      </c>
      <c r="S62" s="37">
        <f>Q62+Q63</f>
        <v>10</v>
      </c>
      <c r="T62" s="37" t="s">
        <v>86</v>
      </c>
    </row>
    <row r="63" spans="2:30" ht="13.5" customHeight="1" x14ac:dyDescent="0.2">
      <c r="B63" s="37"/>
      <c r="C63" s="37"/>
      <c r="D63" s="36"/>
      <c r="E63" s="27">
        <v>13</v>
      </c>
      <c r="F63" s="27" t="s">
        <v>1</v>
      </c>
      <c r="G63" s="27">
        <v>7</v>
      </c>
      <c r="H63" s="36"/>
      <c r="I63" s="37"/>
      <c r="J63" s="37"/>
      <c r="K63" s="25"/>
      <c r="L63" s="37"/>
      <c r="M63" s="37"/>
      <c r="N63" s="36"/>
      <c r="O63" s="27">
        <v>6</v>
      </c>
      <c r="P63" s="27" t="s">
        <v>1</v>
      </c>
      <c r="Q63" s="27">
        <v>5</v>
      </c>
      <c r="R63" s="36"/>
      <c r="S63" s="37"/>
      <c r="T63" s="37"/>
    </row>
    <row r="64" spans="2:30" ht="13.5" customHeight="1" x14ac:dyDescent="0.2">
      <c r="B64" s="35"/>
      <c r="C64" s="27"/>
      <c r="D64" s="1"/>
      <c r="E64" s="27"/>
      <c r="F64" s="27"/>
      <c r="G64" s="27"/>
      <c r="H64" s="1"/>
      <c r="I64" s="27"/>
      <c r="J64" s="34"/>
      <c r="K64" s="25"/>
      <c r="L64" s="35"/>
      <c r="M64" s="27"/>
      <c r="N64" s="1"/>
      <c r="O64" s="27"/>
      <c r="P64" s="27"/>
      <c r="Q64" s="27"/>
      <c r="R64" s="1"/>
      <c r="S64" s="27"/>
      <c r="T64" s="34"/>
    </row>
    <row r="65" spans="2:21" ht="13.5" customHeight="1" x14ac:dyDescent="0.2">
      <c r="B65" s="37" t="s">
        <v>46</v>
      </c>
      <c r="C65" s="37">
        <f>E65+E66</f>
        <v>20</v>
      </c>
      <c r="D65" s="36" t="s">
        <v>0</v>
      </c>
      <c r="E65" s="27">
        <v>11</v>
      </c>
      <c r="F65" s="27" t="s">
        <v>1</v>
      </c>
      <c r="G65" s="27">
        <v>8</v>
      </c>
      <c r="H65" s="36" t="s">
        <v>2</v>
      </c>
      <c r="I65" s="37">
        <f>G65+G66</f>
        <v>15</v>
      </c>
      <c r="J65" s="37" t="s">
        <v>86</v>
      </c>
      <c r="K65" s="25"/>
      <c r="L65" s="37" t="s">
        <v>15</v>
      </c>
      <c r="M65" s="37">
        <f>O65+O66</f>
        <v>24</v>
      </c>
      <c r="N65" s="36" t="s">
        <v>0</v>
      </c>
      <c r="O65" s="27">
        <v>10</v>
      </c>
      <c r="P65" s="27" t="s">
        <v>1</v>
      </c>
      <c r="Q65" s="27">
        <v>2</v>
      </c>
      <c r="R65" s="36" t="s">
        <v>2</v>
      </c>
      <c r="S65" s="37">
        <f>Q65+Q66</f>
        <v>12</v>
      </c>
      <c r="T65" s="37" t="s">
        <v>47</v>
      </c>
    </row>
    <row r="66" spans="2:21" ht="13.5" customHeight="1" x14ac:dyDescent="0.2">
      <c r="B66" s="37"/>
      <c r="C66" s="37"/>
      <c r="D66" s="36"/>
      <c r="E66" s="27">
        <v>9</v>
      </c>
      <c r="F66" s="27" t="s">
        <v>1</v>
      </c>
      <c r="G66" s="27">
        <v>7</v>
      </c>
      <c r="H66" s="36"/>
      <c r="I66" s="37"/>
      <c r="J66" s="37"/>
      <c r="L66" s="37"/>
      <c r="M66" s="37"/>
      <c r="N66" s="36"/>
      <c r="O66" s="27">
        <v>14</v>
      </c>
      <c r="P66" s="27" t="s">
        <v>1</v>
      </c>
      <c r="Q66" s="27">
        <v>10</v>
      </c>
      <c r="R66" s="36"/>
      <c r="S66" s="37"/>
      <c r="T66" s="37"/>
    </row>
    <row r="67" spans="2:21" ht="13.5" customHeight="1" x14ac:dyDescent="0.2">
      <c r="B67" s="35"/>
      <c r="C67" s="27"/>
      <c r="D67" s="1"/>
      <c r="E67" s="27"/>
      <c r="F67" s="27"/>
      <c r="G67" s="27"/>
      <c r="H67" s="1"/>
      <c r="I67" s="27"/>
      <c r="J67" s="34"/>
      <c r="L67" s="35"/>
      <c r="M67" s="27"/>
      <c r="N67" s="1"/>
      <c r="O67" s="27"/>
      <c r="P67" s="27"/>
      <c r="Q67" s="27"/>
      <c r="R67" s="1"/>
      <c r="S67" s="27"/>
      <c r="T67" s="34"/>
    </row>
    <row r="68" spans="2:21" ht="13.2" customHeight="1" x14ac:dyDescent="0.2">
      <c r="B68" s="37" t="s">
        <v>46</v>
      </c>
      <c r="C68" s="37">
        <f>E68+E69</f>
        <v>29</v>
      </c>
      <c r="D68" s="36" t="s">
        <v>0</v>
      </c>
      <c r="E68" s="27">
        <v>14</v>
      </c>
      <c r="F68" s="27" t="s">
        <v>1</v>
      </c>
      <c r="G68" s="27">
        <v>11</v>
      </c>
      <c r="H68" s="36" t="s">
        <v>2</v>
      </c>
      <c r="I68" s="37">
        <f>G68+G69</f>
        <v>18</v>
      </c>
      <c r="J68" s="37" t="s">
        <v>47</v>
      </c>
      <c r="K68" s="25"/>
      <c r="L68" s="37" t="s">
        <v>86</v>
      </c>
      <c r="M68" s="37">
        <f>O68+O69</f>
        <v>17</v>
      </c>
      <c r="N68" s="36" t="s">
        <v>0</v>
      </c>
      <c r="O68" s="27">
        <v>8</v>
      </c>
      <c r="P68" s="27" t="s">
        <v>1</v>
      </c>
      <c r="Q68" s="27">
        <v>5</v>
      </c>
      <c r="R68" s="36" t="s">
        <v>2</v>
      </c>
      <c r="S68" s="37">
        <f>Q68+Q69</f>
        <v>13</v>
      </c>
      <c r="T68" s="37" t="s">
        <v>47</v>
      </c>
    </row>
    <row r="69" spans="2:21" ht="13.5" customHeight="1" x14ac:dyDescent="0.2">
      <c r="B69" s="37"/>
      <c r="C69" s="37"/>
      <c r="D69" s="36"/>
      <c r="E69" s="27">
        <v>15</v>
      </c>
      <c r="F69" s="27" t="s">
        <v>1</v>
      </c>
      <c r="G69" s="27">
        <v>7</v>
      </c>
      <c r="H69" s="36"/>
      <c r="I69" s="37"/>
      <c r="J69" s="37"/>
      <c r="L69" s="37"/>
      <c r="M69" s="37"/>
      <c r="N69" s="36"/>
      <c r="O69" s="27">
        <v>9</v>
      </c>
      <c r="P69" s="27" t="s">
        <v>1</v>
      </c>
      <c r="Q69" s="27">
        <v>8</v>
      </c>
      <c r="R69" s="36"/>
      <c r="S69" s="37"/>
      <c r="T69" s="37"/>
    </row>
    <row r="70" spans="2:21" ht="13.5" customHeight="1" x14ac:dyDescent="0.2">
      <c r="B70" s="35"/>
      <c r="C70" s="27"/>
      <c r="D70" s="1"/>
      <c r="E70" s="27"/>
      <c r="F70" s="27"/>
      <c r="G70" s="27"/>
      <c r="H70" s="1"/>
      <c r="I70" s="27"/>
      <c r="J70" s="34"/>
      <c r="L70" s="35"/>
      <c r="T70" s="34"/>
    </row>
    <row r="71" spans="2:21" x14ac:dyDescent="0.2">
      <c r="B71" s="26" t="s">
        <v>52</v>
      </c>
      <c r="C71" s="42" t="s">
        <v>54</v>
      </c>
      <c r="D71" s="42"/>
      <c r="E71" s="25" t="s">
        <v>89</v>
      </c>
      <c r="L71" s="26" t="s">
        <v>53</v>
      </c>
      <c r="M71" s="42" t="s">
        <v>54</v>
      </c>
      <c r="N71" s="42"/>
      <c r="O71" t="s">
        <v>46</v>
      </c>
      <c r="T71"/>
      <c r="U71" s="26"/>
    </row>
    <row r="72" spans="2:21" ht="13.5" customHeight="1" x14ac:dyDescent="0.2">
      <c r="C72" s="32"/>
      <c r="D72" s="32"/>
      <c r="E72" s="25" t="s">
        <v>90</v>
      </c>
      <c r="J72" s="33"/>
      <c r="K72" s="33"/>
      <c r="L72" s="33"/>
      <c r="M72" t="s">
        <v>88</v>
      </c>
      <c r="R72" s="26"/>
      <c r="T72"/>
    </row>
    <row r="73" spans="2:21" ht="13.5" customHeight="1" x14ac:dyDescent="0.2">
      <c r="C73" s="42" t="s">
        <v>55</v>
      </c>
      <c r="D73" s="42"/>
      <c r="E73" s="25" t="s">
        <v>86</v>
      </c>
      <c r="I73" s="43" t="s">
        <v>60</v>
      </c>
      <c r="J73" s="44"/>
      <c r="K73" s="44"/>
      <c r="L73" s="45"/>
      <c r="M73" s="42" t="s">
        <v>55</v>
      </c>
      <c r="N73" s="42"/>
      <c r="O73" t="s">
        <v>15</v>
      </c>
    </row>
    <row r="74" spans="2:21" x14ac:dyDescent="0.2">
      <c r="C74" s="42" t="s">
        <v>56</v>
      </c>
      <c r="D74" s="42"/>
      <c r="E74" s="25" t="s">
        <v>15</v>
      </c>
      <c r="I74" s="46"/>
      <c r="J74" s="47"/>
      <c r="K74" s="47"/>
      <c r="L74" s="48"/>
      <c r="M74" s="42" t="s">
        <v>56</v>
      </c>
      <c r="N74" s="42"/>
      <c r="O74" t="s">
        <v>86</v>
      </c>
    </row>
    <row r="75" spans="2:21" ht="13.5" customHeight="1" x14ac:dyDescent="0.2">
      <c r="C75" s="42" t="s">
        <v>57</v>
      </c>
      <c r="D75" s="42"/>
      <c r="E75" t="s">
        <v>47</v>
      </c>
      <c r="I75" s="33"/>
      <c r="M75" s="42" t="s">
        <v>57</v>
      </c>
      <c r="N75" s="42"/>
      <c r="O75" t="s">
        <v>47</v>
      </c>
    </row>
    <row r="76" spans="2:21" ht="13.5" customHeight="1" x14ac:dyDescent="0.2"/>
  </sheetData>
  <mergeCells count="244">
    <mergeCell ref="R68:R69"/>
    <mergeCell ref="S68:S69"/>
    <mergeCell ref="T68:T69"/>
    <mergeCell ref="C71:D71"/>
    <mergeCell ref="C73:D73"/>
    <mergeCell ref="C74:D74"/>
    <mergeCell ref="C75:D75"/>
    <mergeCell ref="M71:N71"/>
    <mergeCell ref="M73:N73"/>
    <mergeCell ref="M74:N74"/>
    <mergeCell ref="M75:N75"/>
    <mergeCell ref="I73:L74"/>
    <mergeCell ref="B68:B69"/>
    <mergeCell ref="C68:C69"/>
    <mergeCell ref="D68:D69"/>
    <mergeCell ref="H68:H69"/>
    <mergeCell ref="I68:I69"/>
    <mergeCell ref="J68:J69"/>
    <mergeCell ref="L68:L69"/>
    <mergeCell ref="M68:M69"/>
    <mergeCell ref="N68:N69"/>
    <mergeCell ref="N33:N34"/>
    <mergeCell ref="R33:R34"/>
    <mergeCell ref="S33:S34"/>
    <mergeCell ref="T33:T34"/>
    <mergeCell ref="L36:L37"/>
    <mergeCell ref="M36:M37"/>
    <mergeCell ref="N36:N37"/>
    <mergeCell ref="R36:R37"/>
    <mergeCell ref="S36:S37"/>
    <mergeCell ref="T36:T37"/>
    <mergeCell ref="R22:R23"/>
    <mergeCell ref="S22:S23"/>
    <mergeCell ref="T22:T23"/>
    <mergeCell ref="L26:L27"/>
    <mergeCell ref="M26:M27"/>
    <mergeCell ref="N26:N27"/>
    <mergeCell ref="R26:R27"/>
    <mergeCell ref="S26:S27"/>
    <mergeCell ref="T26:T27"/>
    <mergeCell ref="N22:N23"/>
    <mergeCell ref="L22:L23"/>
    <mergeCell ref="M22:M23"/>
    <mergeCell ref="T9:T10"/>
    <mergeCell ref="L13:L14"/>
    <mergeCell ref="M13:M14"/>
    <mergeCell ref="N13:N14"/>
    <mergeCell ref="R13:R14"/>
    <mergeCell ref="S13:S14"/>
    <mergeCell ref="T13:T14"/>
    <mergeCell ref="L16:L17"/>
    <mergeCell ref="M16:M17"/>
    <mergeCell ref="N16:N17"/>
    <mergeCell ref="R16:R17"/>
    <mergeCell ref="S16:S17"/>
    <mergeCell ref="T16:T17"/>
    <mergeCell ref="R9:R10"/>
    <mergeCell ref="S9:S10"/>
    <mergeCell ref="J16:J17"/>
    <mergeCell ref="J13:J14"/>
    <mergeCell ref="J9:J10"/>
    <mergeCell ref="B9:B10"/>
    <mergeCell ref="C9:C10"/>
    <mergeCell ref="B13:B14"/>
    <mergeCell ref="C13:C14"/>
    <mergeCell ref="D13:D14"/>
    <mergeCell ref="H13:H14"/>
    <mergeCell ref="I13:I14"/>
    <mergeCell ref="D9:D10"/>
    <mergeCell ref="H9:H10"/>
    <mergeCell ref="I9:I10"/>
    <mergeCell ref="D33:D34"/>
    <mergeCell ref="D36:D37"/>
    <mergeCell ref="B45:B46"/>
    <mergeCell ref="C33:C34"/>
    <mergeCell ref="H36:H37"/>
    <mergeCell ref="H33:H34"/>
    <mergeCell ref="D29:D30"/>
    <mergeCell ref="J29:J30"/>
    <mergeCell ref="B22:B23"/>
    <mergeCell ref="C22:C23"/>
    <mergeCell ref="D22:D23"/>
    <mergeCell ref="H22:H23"/>
    <mergeCell ref="I22:I23"/>
    <mergeCell ref="J22:J23"/>
    <mergeCell ref="J33:J34"/>
    <mergeCell ref="J36:J37"/>
    <mergeCell ref="I29:I30"/>
    <mergeCell ref="I33:I34"/>
    <mergeCell ref="I45:I46"/>
    <mergeCell ref="J45:J46"/>
    <mergeCell ref="I36:I37"/>
    <mergeCell ref="N45:N46"/>
    <mergeCell ref="I48:I49"/>
    <mergeCell ref="J48:J49"/>
    <mergeCell ref="C45:C46"/>
    <mergeCell ref="D45:D46"/>
    <mergeCell ref="H45:H46"/>
    <mergeCell ref="I51:I52"/>
    <mergeCell ref="J51:J52"/>
    <mergeCell ref="B26:B27"/>
    <mergeCell ref="C26:C27"/>
    <mergeCell ref="D26:D27"/>
    <mergeCell ref="H26:H27"/>
    <mergeCell ref="I26:I27"/>
    <mergeCell ref="J26:J27"/>
    <mergeCell ref="C36:C37"/>
    <mergeCell ref="B48:B49"/>
    <mergeCell ref="C48:C49"/>
    <mergeCell ref="D48:D49"/>
    <mergeCell ref="H48:H49"/>
    <mergeCell ref="B36:B37"/>
    <mergeCell ref="B29:B30"/>
    <mergeCell ref="C29:C30"/>
    <mergeCell ref="H29:H30"/>
    <mergeCell ref="B33:B34"/>
    <mergeCell ref="L29:L30"/>
    <mergeCell ref="M29:M30"/>
    <mergeCell ref="T29:T30"/>
    <mergeCell ref="B1:T1"/>
    <mergeCell ref="D6:D7"/>
    <mergeCell ref="H6:H7"/>
    <mergeCell ref="B6:B7"/>
    <mergeCell ref="J6:J7"/>
    <mergeCell ref="I16:I17"/>
    <mergeCell ref="I6:I7"/>
    <mergeCell ref="S6:S7"/>
    <mergeCell ref="T6:T7"/>
    <mergeCell ref="R6:R7"/>
    <mergeCell ref="B16:B17"/>
    <mergeCell ref="C16:C17"/>
    <mergeCell ref="D16:D17"/>
    <mergeCell ref="L6:L7"/>
    <mergeCell ref="M6:M7"/>
    <mergeCell ref="N6:N7"/>
    <mergeCell ref="C6:C7"/>
    <mergeCell ref="H16:H17"/>
    <mergeCell ref="L9:L10"/>
    <mergeCell ref="M9:M10"/>
    <mergeCell ref="N9:N10"/>
    <mergeCell ref="AC49:AC50"/>
    <mergeCell ref="AD49:AD50"/>
    <mergeCell ref="AC52:AC53"/>
    <mergeCell ref="AD52:AD53"/>
    <mergeCell ref="M2:T2"/>
    <mergeCell ref="M3:T3"/>
    <mergeCell ref="B39:B40"/>
    <mergeCell ref="C39:C40"/>
    <mergeCell ref="D39:D40"/>
    <mergeCell ref="H39:H40"/>
    <mergeCell ref="I39:I40"/>
    <mergeCell ref="J39:J40"/>
    <mergeCell ref="L39:L40"/>
    <mergeCell ref="M39:M40"/>
    <mergeCell ref="N39:N40"/>
    <mergeCell ref="R39:R40"/>
    <mergeCell ref="S39:S40"/>
    <mergeCell ref="T39:T40"/>
    <mergeCell ref="N29:N30"/>
    <mergeCell ref="L33:L34"/>
    <mergeCell ref="M33:M34"/>
    <mergeCell ref="R29:R30"/>
    <mergeCell ref="S29:S30"/>
    <mergeCell ref="N19:N20"/>
    <mergeCell ref="R55:R56"/>
    <mergeCell ref="S55:S56"/>
    <mergeCell ref="T55:T56"/>
    <mergeCell ref="H51:H52"/>
    <mergeCell ref="B51:B52"/>
    <mergeCell ref="N48:N49"/>
    <mergeCell ref="R48:R49"/>
    <mergeCell ref="L45:L46"/>
    <mergeCell ref="M45:M46"/>
    <mergeCell ref="L51:L52"/>
    <mergeCell ref="M51:M52"/>
    <mergeCell ref="N51:N52"/>
    <mergeCell ref="R51:R52"/>
    <mergeCell ref="S51:S52"/>
    <mergeCell ref="T51:T52"/>
    <mergeCell ref="C51:C52"/>
    <mergeCell ref="D51:D52"/>
    <mergeCell ref="R45:R46"/>
    <mergeCell ref="S48:S49"/>
    <mergeCell ref="T48:T49"/>
    <mergeCell ref="T45:T46"/>
    <mergeCell ref="S45:S46"/>
    <mergeCell ref="M48:M49"/>
    <mergeCell ref="L48:L49"/>
    <mergeCell ref="B55:B56"/>
    <mergeCell ref="C55:C56"/>
    <mergeCell ref="D55:D56"/>
    <mergeCell ref="H55:H56"/>
    <mergeCell ref="I55:I56"/>
    <mergeCell ref="J55:J56"/>
    <mergeCell ref="L55:L56"/>
    <mergeCell ref="M55:M56"/>
    <mergeCell ref="N55:N56"/>
    <mergeCell ref="R62:R63"/>
    <mergeCell ref="S62:S63"/>
    <mergeCell ref="T62:T63"/>
    <mergeCell ref="R58:R59"/>
    <mergeCell ref="S58:S59"/>
    <mergeCell ref="T58:T59"/>
    <mergeCell ref="B58:B59"/>
    <mergeCell ref="C58:C59"/>
    <mergeCell ref="D58:D59"/>
    <mergeCell ref="H58:H59"/>
    <mergeCell ref="I58:I59"/>
    <mergeCell ref="J58:J59"/>
    <mergeCell ref="L58:L59"/>
    <mergeCell ref="M58:M59"/>
    <mergeCell ref="N58:N59"/>
    <mergeCell ref="B62:B63"/>
    <mergeCell ref="C62:C63"/>
    <mergeCell ref="D62:D63"/>
    <mergeCell ref="H62:H63"/>
    <mergeCell ref="I62:I63"/>
    <mergeCell ref="J62:J63"/>
    <mergeCell ref="L62:L63"/>
    <mergeCell ref="M62:M63"/>
    <mergeCell ref="N62:N63"/>
    <mergeCell ref="R65:R66"/>
    <mergeCell ref="S65:S66"/>
    <mergeCell ref="T65:T66"/>
    <mergeCell ref="B65:B66"/>
    <mergeCell ref="C65:C66"/>
    <mergeCell ref="D65:D66"/>
    <mergeCell ref="H65:H66"/>
    <mergeCell ref="I65:I66"/>
    <mergeCell ref="J65:J66"/>
    <mergeCell ref="L65:L66"/>
    <mergeCell ref="M65:M66"/>
    <mergeCell ref="N65:N66"/>
    <mergeCell ref="R19:R20"/>
    <mergeCell ref="S19:S20"/>
    <mergeCell ref="B19:B20"/>
    <mergeCell ref="J19:J20"/>
    <mergeCell ref="L19:L20"/>
    <mergeCell ref="T19:T20"/>
    <mergeCell ref="C19:C20"/>
    <mergeCell ref="D19:D20"/>
    <mergeCell ref="H19:H20"/>
    <mergeCell ref="I19:I20"/>
    <mergeCell ref="M19:M20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0"/>
  <sheetViews>
    <sheetView topLeftCell="A7" zoomScale="85" zoomScaleNormal="85" zoomScaleSheetLayoutView="85" workbookViewId="0">
      <selection activeCell="E25" sqref="E25"/>
    </sheetView>
  </sheetViews>
  <sheetFormatPr defaultColWidth="9" defaultRowHeight="13.2" x14ac:dyDescent="0.2"/>
  <cols>
    <col min="1" max="1" width="3.109375" style="3" customWidth="1"/>
    <col min="2" max="2" width="4.6640625" style="3" customWidth="1"/>
    <col min="3" max="3" width="10.6640625" style="3" customWidth="1"/>
    <col min="4" max="15" width="5.44140625" style="3" customWidth="1"/>
    <col min="16" max="18" width="5.6640625" style="3" customWidth="1"/>
    <col min="19" max="16384" width="9" style="3"/>
  </cols>
  <sheetData>
    <row r="1" spans="2:23" ht="18" customHeight="1" thickBot="1" x14ac:dyDescent="0.25"/>
    <row r="2" spans="2:23" ht="18" customHeight="1" thickTop="1" x14ac:dyDescent="0.2">
      <c r="B2" s="97" t="s">
        <v>14</v>
      </c>
      <c r="C2" s="98"/>
      <c r="D2" s="101" t="str">
        <f>C4</f>
        <v>御殿場</v>
      </c>
      <c r="E2" s="101"/>
      <c r="F2" s="101"/>
      <c r="G2" s="103" t="str">
        <f>C6</f>
        <v>浜松南</v>
      </c>
      <c r="H2" s="101"/>
      <c r="I2" s="104"/>
      <c r="J2" s="101" t="str">
        <f>C8</f>
        <v>静岡農</v>
      </c>
      <c r="K2" s="101"/>
      <c r="L2" s="101"/>
      <c r="M2" s="103" t="str">
        <f>C10</f>
        <v>富士</v>
      </c>
      <c r="N2" s="101"/>
      <c r="O2" s="112"/>
      <c r="P2" s="6" t="s">
        <v>16</v>
      </c>
      <c r="Q2" s="7" t="s">
        <v>17</v>
      </c>
      <c r="R2" s="7" t="s">
        <v>18</v>
      </c>
      <c r="S2" s="66" t="s">
        <v>19</v>
      </c>
      <c r="T2" s="66" t="s">
        <v>10</v>
      </c>
      <c r="U2" s="66" t="s">
        <v>11</v>
      </c>
      <c r="V2" s="103" t="s">
        <v>20</v>
      </c>
      <c r="W2" s="60" t="s">
        <v>12</v>
      </c>
    </row>
    <row r="3" spans="2:23" ht="18" customHeight="1" thickBot="1" x14ac:dyDescent="0.25">
      <c r="B3" s="99"/>
      <c r="C3" s="100"/>
      <c r="D3" s="102"/>
      <c r="E3" s="102"/>
      <c r="F3" s="102"/>
      <c r="G3" s="105"/>
      <c r="H3" s="102"/>
      <c r="I3" s="106"/>
      <c r="J3" s="102"/>
      <c r="K3" s="102"/>
      <c r="L3" s="102"/>
      <c r="M3" s="105"/>
      <c r="N3" s="102"/>
      <c r="O3" s="113"/>
      <c r="P3" s="8" t="s">
        <v>24</v>
      </c>
      <c r="Q3" s="9" t="s">
        <v>35</v>
      </c>
      <c r="R3" s="9" t="s">
        <v>21</v>
      </c>
      <c r="S3" s="67"/>
      <c r="T3" s="67"/>
      <c r="U3" s="67"/>
      <c r="V3" s="105"/>
      <c r="W3" s="61"/>
    </row>
    <row r="4" spans="2:23" ht="21" customHeight="1" thickTop="1" x14ac:dyDescent="0.2">
      <c r="B4" s="68" t="s">
        <v>36</v>
      </c>
      <c r="C4" s="70" t="s">
        <v>45</v>
      </c>
      <c r="D4" s="88"/>
      <c r="E4" s="88"/>
      <c r="F4" s="88"/>
      <c r="G4" s="109" t="str">
        <f>IF(G5="","",IF(I5="","",IF(G5=I5,"△",IF(G5&gt;I5,"○","×"))))</f>
        <v>○</v>
      </c>
      <c r="H4" s="72"/>
      <c r="I4" s="110"/>
      <c r="J4" s="72" t="str">
        <f>IF(J5="","",IF(L5="","",IF(J5=L5,"△",IF(J5&gt;L5,"○","×"))))</f>
        <v>○</v>
      </c>
      <c r="K4" s="72"/>
      <c r="L4" s="72"/>
      <c r="M4" s="109" t="str">
        <f>IF(M5="","",IF(O5="","",IF(M5=O5,"△",IF(M5&gt;O5,"○","×"))))</f>
        <v>○</v>
      </c>
      <c r="N4" s="72"/>
      <c r="O4" s="111"/>
      <c r="P4" s="93">
        <f>COUNTIF(D4:O4,"○")</f>
        <v>3</v>
      </c>
      <c r="Q4" s="51">
        <f>COUNTIF(D4:O4,"×")</f>
        <v>0</v>
      </c>
      <c r="R4" s="51">
        <f>COUNTIF(D4:O4,"△")</f>
        <v>0</v>
      </c>
      <c r="S4" s="95">
        <f>P4*2+R4</f>
        <v>6</v>
      </c>
      <c r="T4" s="51">
        <f>G5+J5+M5</f>
        <v>110</v>
      </c>
      <c r="U4" s="51">
        <f>I5+L5+O5</f>
        <v>58</v>
      </c>
      <c r="V4" s="64">
        <f>T4-U4</f>
        <v>52</v>
      </c>
      <c r="W4" s="49">
        <f>RANK(S4,$S$4:$S$11,0)</f>
        <v>1</v>
      </c>
    </row>
    <row r="5" spans="2:23" ht="21" customHeight="1" x14ac:dyDescent="0.2">
      <c r="B5" s="68"/>
      <c r="C5" s="70"/>
      <c r="D5" s="88"/>
      <c r="E5" s="88"/>
      <c r="F5" s="88"/>
      <c r="G5" s="10">
        <v>46</v>
      </c>
      <c r="H5" s="5" t="s">
        <v>22</v>
      </c>
      <c r="I5" s="11">
        <v>21</v>
      </c>
      <c r="J5" s="12">
        <v>34</v>
      </c>
      <c r="K5" s="5" t="s">
        <v>37</v>
      </c>
      <c r="L5" s="12">
        <v>26</v>
      </c>
      <c r="M5" s="10">
        <v>30</v>
      </c>
      <c r="N5" s="5" t="s">
        <v>38</v>
      </c>
      <c r="O5" s="13">
        <v>11</v>
      </c>
      <c r="P5" s="93"/>
      <c r="Q5" s="51"/>
      <c r="R5" s="51"/>
      <c r="S5" s="95"/>
      <c r="T5" s="51"/>
      <c r="U5" s="51"/>
      <c r="V5" s="64"/>
      <c r="W5" s="49"/>
    </row>
    <row r="6" spans="2:23" ht="21" customHeight="1" x14ac:dyDescent="0.2">
      <c r="B6" s="76" t="s">
        <v>23</v>
      </c>
      <c r="C6" s="78" t="s">
        <v>47</v>
      </c>
      <c r="D6" s="74" t="str">
        <f>IF(D7="","",IF(F7="","",IF(D7=F7,"△",IF(D7&gt;F7,"○","×"))))</f>
        <v>×</v>
      </c>
      <c r="E6" s="74"/>
      <c r="F6" s="74"/>
      <c r="G6" s="107"/>
      <c r="H6" s="80"/>
      <c r="I6" s="81"/>
      <c r="J6" s="74" t="str">
        <f>IF(J7="","",IF(L7="","",IF(J7=L7,"△",IF(J7&gt;L7,"○","×"))))</f>
        <v>×</v>
      </c>
      <c r="K6" s="74"/>
      <c r="L6" s="74"/>
      <c r="M6" s="73" t="str">
        <f>IF(M7="","",IF(O7="","",IF(M7=O7,"△",IF(M7&gt;O7,"○","×"))))</f>
        <v>×</v>
      </c>
      <c r="N6" s="74"/>
      <c r="O6" s="84"/>
      <c r="P6" s="53">
        <f>COUNTIF(D6:O6,"○")</f>
        <v>0</v>
      </c>
      <c r="Q6" s="55">
        <f>COUNTIF(D6:O6,"×")</f>
        <v>3</v>
      </c>
      <c r="R6" s="55">
        <f>COUNTIF(D6:O6,"△")</f>
        <v>0</v>
      </c>
      <c r="S6" s="85">
        <f>P6*2+R6</f>
        <v>0</v>
      </c>
      <c r="T6" s="55">
        <f>D7+J7+M7</f>
        <v>57</v>
      </c>
      <c r="U6" s="55">
        <f>F7+L7+O7</f>
        <v>101</v>
      </c>
      <c r="V6" s="62">
        <f>T6-U6</f>
        <v>-44</v>
      </c>
      <c r="W6" s="58">
        <f t="shared" ref="W6" si="0">RANK(S6,$S$4:$S$11,0)</f>
        <v>4</v>
      </c>
    </row>
    <row r="7" spans="2:23" ht="21" customHeight="1" x14ac:dyDescent="0.2">
      <c r="B7" s="77"/>
      <c r="C7" s="79"/>
      <c r="D7" s="14">
        <f>I5</f>
        <v>21</v>
      </c>
      <c r="E7" s="14" t="s">
        <v>22</v>
      </c>
      <c r="F7" s="14">
        <f>G5</f>
        <v>46</v>
      </c>
      <c r="G7" s="108"/>
      <c r="H7" s="82"/>
      <c r="I7" s="83"/>
      <c r="J7" s="15">
        <v>17</v>
      </c>
      <c r="K7" s="14" t="s">
        <v>38</v>
      </c>
      <c r="L7" s="15">
        <v>23</v>
      </c>
      <c r="M7" s="16">
        <v>19</v>
      </c>
      <c r="N7" s="14" t="s">
        <v>22</v>
      </c>
      <c r="O7" s="17">
        <v>32</v>
      </c>
      <c r="P7" s="54"/>
      <c r="Q7" s="56"/>
      <c r="R7" s="56"/>
      <c r="S7" s="86"/>
      <c r="T7" s="56"/>
      <c r="U7" s="56"/>
      <c r="V7" s="63"/>
      <c r="W7" s="59"/>
    </row>
    <row r="8" spans="2:23" ht="21" customHeight="1" x14ac:dyDescent="0.2">
      <c r="B8" s="76" t="s">
        <v>39</v>
      </c>
      <c r="C8" s="78" t="s">
        <v>86</v>
      </c>
      <c r="D8" s="74" t="str">
        <f>IF(D9="","",IF(F9="","",IF(D9=F9,"△",IF(D9&gt;F9,"○","×"))))</f>
        <v>×</v>
      </c>
      <c r="E8" s="74"/>
      <c r="F8" s="74"/>
      <c r="G8" s="73" t="str">
        <f>IF(G9="","",IF(I9="","",IF(G9=I9,"△",IF(G9&gt;I9,"○","×"))))</f>
        <v>○</v>
      </c>
      <c r="H8" s="74"/>
      <c r="I8" s="75"/>
      <c r="J8" s="80"/>
      <c r="K8" s="80"/>
      <c r="L8" s="80"/>
      <c r="M8" s="73" t="str">
        <f>IF(M9="","",IF(O9="","",IF(M9=O9,"△",IF(M9&gt;O9,"○","×"))))</f>
        <v>○</v>
      </c>
      <c r="N8" s="74"/>
      <c r="O8" s="84"/>
      <c r="P8" s="53">
        <f>COUNTIF(D8:O8,"○")</f>
        <v>2</v>
      </c>
      <c r="Q8" s="55">
        <f>COUNTIF(D8:O8,"×")</f>
        <v>1</v>
      </c>
      <c r="R8" s="55">
        <f>COUNTIF(D8:O8,"△")</f>
        <v>0</v>
      </c>
      <c r="S8" s="85">
        <f>P8*2+R8</f>
        <v>4</v>
      </c>
      <c r="T8" s="55">
        <f>D9+G9+M9</f>
        <v>69</v>
      </c>
      <c r="U8" s="55">
        <f>F9+I9+O9</f>
        <v>66</v>
      </c>
      <c r="V8" s="62">
        <f>T8-U8</f>
        <v>3</v>
      </c>
      <c r="W8" s="58">
        <f t="shared" ref="W8" si="1">RANK(S8,$S$4:$S$11,0)</f>
        <v>2</v>
      </c>
    </row>
    <row r="9" spans="2:23" ht="21" customHeight="1" x14ac:dyDescent="0.2">
      <c r="B9" s="77"/>
      <c r="C9" s="79"/>
      <c r="D9" s="14">
        <f>L5</f>
        <v>26</v>
      </c>
      <c r="E9" s="14" t="s">
        <v>22</v>
      </c>
      <c r="F9" s="14">
        <f>J5</f>
        <v>34</v>
      </c>
      <c r="G9" s="18">
        <f>L7</f>
        <v>23</v>
      </c>
      <c r="H9" s="14" t="s">
        <v>37</v>
      </c>
      <c r="I9" s="19">
        <f>J7</f>
        <v>17</v>
      </c>
      <c r="J9" s="82"/>
      <c r="K9" s="82"/>
      <c r="L9" s="82"/>
      <c r="M9" s="16">
        <v>20</v>
      </c>
      <c r="N9" s="14" t="s">
        <v>22</v>
      </c>
      <c r="O9" s="17">
        <v>15</v>
      </c>
      <c r="P9" s="54"/>
      <c r="Q9" s="56"/>
      <c r="R9" s="56"/>
      <c r="S9" s="86"/>
      <c r="T9" s="56"/>
      <c r="U9" s="56"/>
      <c r="V9" s="63"/>
      <c r="W9" s="59"/>
    </row>
    <row r="10" spans="2:23" ht="21" customHeight="1" x14ac:dyDescent="0.2">
      <c r="B10" s="68" t="s">
        <v>40</v>
      </c>
      <c r="C10" s="70" t="s">
        <v>15</v>
      </c>
      <c r="D10" s="72" t="str">
        <f>IF(D11="","",IF(F11="","",IF(D11=F11,"△",IF(D11&gt;F11,"○","×"))))</f>
        <v>×</v>
      </c>
      <c r="E10" s="72"/>
      <c r="F10" s="72"/>
      <c r="G10" s="73" t="str">
        <f>IF(G11="","",IF(I11="","",IF(G11=I11,"△",IF(G11&gt;I11,"○","×"))))</f>
        <v>○</v>
      </c>
      <c r="H10" s="74"/>
      <c r="I10" s="75"/>
      <c r="J10" s="72" t="str">
        <f>IF(J11="","",IF(L11="","",IF(J11=L11,"△",IF(J11&gt;L11,"○","×"))))</f>
        <v>×</v>
      </c>
      <c r="K10" s="72"/>
      <c r="L10" s="72"/>
      <c r="M10" s="87"/>
      <c r="N10" s="88"/>
      <c r="O10" s="89"/>
      <c r="P10" s="93">
        <f>COUNTIF(D10:O10,"○")</f>
        <v>1</v>
      </c>
      <c r="Q10" s="51">
        <f>COUNTIF(D10:O10,"×")</f>
        <v>2</v>
      </c>
      <c r="R10" s="51">
        <f>COUNTIF(D10:O10,"△")</f>
        <v>0</v>
      </c>
      <c r="S10" s="95">
        <f>P10*2+R10</f>
        <v>2</v>
      </c>
      <c r="T10" s="51">
        <f>D11+G11+J11</f>
        <v>58</v>
      </c>
      <c r="U10" s="51">
        <f>F11+I11+L11</f>
        <v>69</v>
      </c>
      <c r="V10" s="64">
        <f>T10-U10</f>
        <v>-11</v>
      </c>
      <c r="W10" s="49">
        <f t="shared" ref="W10" si="2">RANK(S10,$S$4:$S$11,0)</f>
        <v>3</v>
      </c>
    </row>
    <row r="11" spans="2:23" ht="21" customHeight="1" thickBot="1" x14ac:dyDescent="0.25">
      <c r="B11" s="69"/>
      <c r="C11" s="71"/>
      <c r="D11" s="20">
        <f>O5</f>
        <v>11</v>
      </c>
      <c r="E11" s="20" t="s">
        <v>22</v>
      </c>
      <c r="F11" s="20">
        <f>M5</f>
        <v>30</v>
      </c>
      <c r="G11" s="21">
        <f>O7</f>
        <v>32</v>
      </c>
      <c r="H11" s="20" t="s">
        <v>22</v>
      </c>
      <c r="I11" s="22">
        <f>M7</f>
        <v>19</v>
      </c>
      <c r="J11" s="20">
        <f>O9</f>
        <v>15</v>
      </c>
      <c r="K11" s="20" t="s">
        <v>22</v>
      </c>
      <c r="L11" s="20">
        <f>M9</f>
        <v>20</v>
      </c>
      <c r="M11" s="90"/>
      <c r="N11" s="91"/>
      <c r="O11" s="92"/>
      <c r="P11" s="94"/>
      <c r="Q11" s="52"/>
      <c r="R11" s="52"/>
      <c r="S11" s="96"/>
      <c r="T11" s="52"/>
      <c r="U11" s="52"/>
      <c r="V11" s="65"/>
      <c r="W11" s="50"/>
    </row>
    <row r="12" spans="2:23" ht="18" customHeight="1" thickBot="1" x14ac:dyDescent="0.2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3" ht="18" customHeight="1" thickTop="1" x14ac:dyDescent="0.2">
      <c r="B13" s="97" t="s">
        <v>13</v>
      </c>
      <c r="C13" s="98"/>
      <c r="D13" s="101" t="str">
        <f>C15</f>
        <v>清水桜が丘</v>
      </c>
      <c r="E13" s="101"/>
      <c r="F13" s="101"/>
      <c r="G13" s="103" t="str">
        <f>C17</f>
        <v>浜松南</v>
      </c>
      <c r="H13" s="101"/>
      <c r="I13" s="104"/>
      <c r="J13" s="101" t="str">
        <f>C19</f>
        <v>静岡農</v>
      </c>
      <c r="K13" s="101"/>
      <c r="L13" s="101"/>
      <c r="M13" s="103" t="str">
        <f>C21</f>
        <v>富士</v>
      </c>
      <c r="N13" s="101"/>
      <c r="O13" s="112"/>
      <c r="P13" s="6" t="s">
        <v>16</v>
      </c>
      <c r="Q13" s="7" t="s">
        <v>17</v>
      </c>
      <c r="R13" s="7" t="s">
        <v>18</v>
      </c>
      <c r="S13" s="66" t="s">
        <v>19</v>
      </c>
      <c r="T13" s="66" t="s">
        <v>10</v>
      </c>
      <c r="U13" s="66" t="s">
        <v>11</v>
      </c>
      <c r="V13" s="103" t="s">
        <v>20</v>
      </c>
      <c r="W13" s="60" t="s">
        <v>12</v>
      </c>
    </row>
    <row r="14" spans="2:23" ht="18" customHeight="1" thickBot="1" x14ac:dyDescent="0.25">
      <c r="B14" s="99"/>
      <c r="C14" s="100"/>
      <c r="D14" s="102"/>
      <c r="E14" s="102"/>
      <c r="F14" s="102"/>
      <c r="G14" s="105"/>
      <c r="H14" s="102"/>
      <c r="I14" s="106"/>
      <c r="J14" s="102"/>
      <c r="K14" s="102"/>
      <c r="L14" s="102"/>
      <c r="M14" s="105"/>
      <c r="N14" s="102"/>
      <c r="O14" s="113"/>
      <c r="P14" s="8" t="s">
        <v>41</v>
      </c>
      <c r="Q14" s="9" t="s">
        <v>25</v>
      </c>
      <c r="R14" s="9" t="s">
        <v>42</v>
      </c>
      <c r="S14" s="67"/>
      <c r="T14" s="67"/>
      <c r="U14" s="67"/>
      <c r="V14" s="105"/>
      <c r="W14" s="61"/>
    </row>
    <row r="15" spans="2:23" ht="21" customHeight="1" thickTop="1" x14ac:dyDescent="0.2">
      <c r="B15" s="68" t="s">
        <v>26</v>
      </c>
      <c r="C15" s="70" t="s">
        <v>46</v>
      </c>
      <c r="D15" s="88"/>
      <c r="E15" s="88"/>
      <c r="F15" s="114"/>
      <c r="G15" s="109" t="str">
        <f>IF(G16="","",IF(I16="","",IF(G16=I16,"△",IF(G16&gt;I16,"○","×"))))</f>
        <v>○</v>
      </c>
      <c r="H15" s="72"/>
      <c r="I15" s="110"/>
      <c r="J15" s="72" t="str">
        <f>IF(J16="","",IF(L16="","",IF(J16=L16,"△",IF(J16&gt;L16,"○","×"))))</f>
        <v>○</v>
      </c>
      <c r="K15" s="72"/>
      <c r="L15" s="72"/>
      <c r="M15" s="109" t="str">
        <f>IF(M16="","",IF(O16="","",IF(M16=O16,"△",IF(M16&gt;O16,"○","×"))))</f>
        <v>○</v>
      </c>
      <c r="N15" s="72"/>
      <c r="O15" s="111"/>
      <c r="P15" s="93">
        <f>COUNTIF(D15:O15,"○")</f>
        <v>3</v>
      </c>
      <c r="Q15" s="51">
        <f>COUNTIF(D15:O15,"×")</f>
        <v>0</v>
      </c>
      <c r="R15" s="51">
        <f>COUNTIF(D15:O15,"△")</f>
        <v>0</v>
      </c>
      <c r="S15" s="95">
        <f>P15*2+R15</f>
        <v>6</v>
      </c>
      <c r="T15" s="51">
        <f>G16+J16+M16</f>
        <v>78</v>
      </c>
      <c r="U15" s="51">
        <f>I16+L16+O16</f>
        <v>47</v>
      </c>
      <c r="V15" s="64">
        <f>T15-U15</f>
        <v>31</v>
      </c>
      <c r="W15" s="49">
        <f>RANK(S15,$S$15:$S$22,0)</f>
        <v>1</v>
      </c>
    </row>
    <row r="16" spans="2:23" ht="21" customHeight="1" x14ac:dyDescent="0.2">
      <c r="B16" s="68"/>
      <c r="C16" s="70"/>
      <c r="D16" s="88"/>
      <c r="E16" s="88"/>
      <c r="F16" s="114"/>
      <c r="G16" s="10">
        <v>29</v>
      </c>
      <c r="H16" s="5" t="s">
        <v>37</v>
      </c>
      <c r="I16" s="11">
        <v>18</v>
      </c>
      <c r="J16" s="12">
        <v>20</v>
      </c>
      <c r="K16" s="5" t="s">
        <v>37</v>
      </c>
      <c r="L16" s="12">
        <v>15</v>
      </c>
      <c r="M16" s="10">
        <v>29</v>
      </c>
      <c r="N16" s="5" t="s">
        <v>27</v>
      </c>
      <c r="O16" s="13">
        <v>14</v>
      </c>
      <c r="P16" s="93"/>
      <c r="Q16" s="51"/>
      <c r="R16" s="51"/>
      <c r="S16" s="95"/>
      <c r="T16" s="51"/>
      <c r="U16" s="51"/>
      <c r="V16" s="64"/>
      <c r="W16" s="49"/>
    </row>
    <row r="17" spans="2:23" ht="21" customHeight="1" x14ac:dyDescent="0.2">
      <c r="B17" s="76" t="s">
        <v>28</v>
      </c>
      <c r="C17" s="78" t="s">
        <v>47</v>
      </c>
      <c r="D17" s="74" t="str">
        <f>IF(D18="","",IF(F18="","",IF(D18=F18,"△",IF(D18&gt;F18,"○","×"))))</f>
        <v>×</v>
      </c>
      <c r="E17" s="74"/>
      <c r="F17" s="74"/>
      <c r="G17" s="107"/>
      <c r="H17" s="80"/>
      <c r="I17" s="81"/>
      <c r="J17" s="74" t="str">
        <f>IF(J18="","",IF(L18="","",IF(J18=L18,"△",IF(J18&gt;L18,"○","×"))))</f>
        <v>×</v>
      </c>
      <c r="K17" s="74"/>
      <c r="L17" s="74"/>
      <c r="M17" s="73" t="str">
        <f>IF(M18="","",IF(O18="","",IF(M18=O18,"△",IF(M18&gt;O18,"○","×"))))</f>
        <v>×</v>
      </c>
      <c r="N17" s="74"/>
      <c r="O17" s="84"/>
      <c r="P17" s="53">
        <f>COUNTIF(D17:O17,"○")</f>
        <v>0</v>
      </c>
      <c r="Q17" s="55">
        <f>COUNTIF(D17:O17,"×")</f>
        <v>3</v>
      </c>
      <c r="R17" s="55">
        <f>COUNTIF(D17:O17,"△")</f>
        <v>0</v>
      </c>
      <c r="S17" s="85">
        <f>P17*2+R17</f>
        <v>0</v>
      </c>
      <c r="T17" s="55">
        <f>D18+J18+M18</f>
        <v>43</v>
      </c>
      <c r="U17" s="55">
        <f>F18+L18+O18</f>
        <v>70</v>
      </c>
      <c r="V17" s="62">
        <f>T17-U17</f>
        <v>-27</v>
      </c>
      <c r="W17" s="58">
        <f t="shared" ref="W17" si="3">RANK(S17,$S$15:$S$22,0)</f>
        <v>4</v>
      </c>
    </row>
    <row r="18" spans="2:23" ht="21" customHeight="1" x14ac:dyDescent="0.2">
      <c r="B18" s="77"/>
      <c r="C18" s="79"/>
      <c r="D18" s="14">
        <f>I16</f>
        <v>18</v>
      </c>
      <c r="E18" s="14" t="s">
        <v>27</v>
      </c>
      <c r="F18" s="14">
        <f>G16</f>
        <v>29</v>
      </c>
      <c r="G18" s="108"/>
      <c r="H18" s="82"/>
      <c r="I18" s="83"/>
      <c r="J18" s="15">
        <v>13</v>
      </c>
      <c r="K18" s="14" t="s">
        <v>27</v>
      </c>
      <c r="L18" s="15">
        <v>17</v>
      </c>
      <c r="M18" s="16">
        <v>12</v>
      </c>
      <c r="N18" s="14" t="s">
        <v>27</v>
      </c>
      <c r="O18" s="17">
        <v>24</v>
      </c>
      <c r="P18" s="54"/>
      <c r="Q18" s="56"/>
      <c r="R18" s="56"/>
      <c r="S18" s="86"/>
      <c r="T18" s="56"/>
      <c r="U18" s="56"/>
      <c r="V18" s="63"/>
      <c r="W18" s="59"/>
    </row>
    <row r="19" spans="2:23" ht="21" customHeight="1" x14ac:dyDescent="0.2">
      <c r="B19" s="76" t="s">
        <v>43</v>
      </c>
      <c r="C19" s="78" t="s">
        <v>86</v>
      </c>
      <c r="D19" s="74" t="str">
        <f>IF(D20="","",IF(F20="","",IF(D20=F20,"△",IF(D20&gt;F20,"○","×"))))</f>
        <v>×</v>
      </c>
      <c r="E19" s="74"/>
      <c r="F19" s="74"/>
      <c r="G19" s="73" t="str">
        <f>IF(G20="","",IF(I20="","",IF(G20=I20,"△",IF(G20&gt;I20,"○","×"))))</f>
        <v>○</v>
      </c>
      <c r="H19" s="74"/>
      <c r="I19" s="75"/>
      <c r="J19" s="80"/>
      <c r="K19" s="80"/>
      <c r="L19" s="81"/>
      <c r="M19" s="73" t="str">
        <f>IF(M20="","",IF(O20="","",IF(M20=O20,"△",IF(M20&gt;O20,"○","×"))))</f>
        <v>×</v>
      </c>
      <c r="N19" s="74"/>
      <c r="O19" s="84"/>
      <c r="P19" s="53">
        <f>COUNTIF(D19:O19,"○")</f>
        <v>1</v>
      </c>
      <c r="Q19" s="55">
        <f>COUNTIF(D19:O19,"×")</f>
        <v>2</v>
      </c>
      <c r="R19" s="55">
        <f>COUNTIF(D19:O19,"△")</f>
        <v>0</v>
      </c>
      <c r="S19" s="85">
        <f>P19*2+R19</f>
        <v>2</v>
      </c>
      <c r="T19" s="55">
        <f>D20+G20+M20</f>
        <v>42</v>
      </c>
      <c r="U19" s="55">
        <f>F20+I20+O20</f>
        <v>47</v>
      </c>
      <c r="V19" s="62">
        <f>T19-U19</f>
        <v>-5</v>
      </c>
      <c r="W19" s="58">
        <f t="shared" ref="W19" si="4">RANK(S19,$S$15:$S$22,0)</f>
        <v>3</v>
      </c>
    </row>
    <row r="20" spans="2:23" ht="21" customHeight="1" x14ac:dyDescent="0.2">
      <c r="B20" s="77"/>
      <c r="C20" s="79"/>
      <c r="D20" s="14">
        <f>L16</f>
        <v>15</v>
      </c>
      <c r="E20" s="14" t="s">
        <v>27</v>
      </c>
      <c r="F20" s="14">
        <f>J16</f>
        <v>20</v>
      </c>
      <c r="G20" s="18">
        <f>L18</f>
        <v>17</v>
      </c>
      <c r="H20" s="14" t="s">
        <v>22</v>
      </c>
      <c r="I20" s="19">
        <f>J18</f>
        <v>13</v>
      </c>
      <c r="J20" s="82"/>
      <c r="K20" s="82"/>
      <c r="L20" s="83"/>
      <c r="M20" s="16">
        <v>10</v>
      </c>
      <c r="N20" s="14" t="s">
        <v>22</v>
      </c>
      <c r="O20" s="17">
        <v>14</v>
      </c>
      <c r="P20" s="54"/>
      <c r="Q20" s="56"/>
      <c r="R20" s="56"/>
      <c r="S20" s="86"/>
      <c r="T20" s="56"/>
      <c r="U20" s="56"/>
      <c r="V20" s="63"/>
      <c r="W20" s="59"/>
    </row>
    <row r="21" spans="2:23" ht="21" customHeight="1" x14ac:dyDescent="0.2">
      <c r="B21" s="68" t="s">
        <v>44</v>
      </c>
      <c r="C21" s="70" t="s">
        <v>15</v>
      </c>
      <c r="D21" s="72" t="str">
        <f>IF(D22="","",IF(F22="","",IF(D22=F22,"△",IF(D22&gt;F22,"○","×"))))</f>
        <v>×</v>
      </c>
      <c r="E21" s="72"/>
      <c r="F21" s="72"/>
      <c r="G21" s="73" t="str">
        <f>IF(G22="","",IF(I22="","",IF(G22=I22,"△",IF(G22&gt;I22,"○","×"))))</f>
        <v>○</v>
      </c>
      <c r="H21" s="74"/>
      <c r="I21" s="75"/>
      <c r="J21" s="72" t="str">
        <f>IF(J22="","",IF(L22="","",IF(J22=L22,"△",IF(J22&gt;L22,"○","×"))))</f>
        <v>○</v>
      </c>
      <c r="K21" s="72"/>
      <c r="L21" s="72"/>
      <c r="M21" s="87"/>
      <c r="N21" s="88"/>
      <c r="O21" s="89"/>
      <c r="P21" s="93">
        <f>COUNTIF(D21:O21,"○")</f>
        <v>2</v>
      </c>
      <c r="Q21" s="51">
        <f>COUNTIF(D21:O21,"×")</f>
        <v>1</v>
      </c>
      <c r="R21" s="51">
        <f>COUNTIF(D21:O21,"△")</f>
        <v>0</v>
      </c>
      <c r="S21" s="95">
        <f>P21*2+R21</f>
        <v>4</v>
      </c>
      <c r="T21" s="51">
        <f>D22+G22+J22</f>
        <v>52</v>
      </c>
      <c r="U21" s="51">
        <f>F22+I22+L22</f>
        <v>51</v>
      </c>
      <c r="V21" s="64">
        <f>T21-U21</f>
        <v>1</v>
      </c>
      <c r="W21" s="49">
        <f t="shared" ref="W21" si="5">RANK(S21,$S$15:$S$22,0)</f>
        <v>2</v>
      </c>
    </row>
    <row r="22" spans="2:23" ht="21" customHeight="1" thickBot="1" x14ac:dyDescent="0.25">
      <c r="B22" s="69"/>
      <c r="C22" s="71"/>
      <c r="D22" s="20">
        <f>O16</f>
        <v>14</v>
      </c>
      <c r="E22" s="20" t="s">
        <v>22</v>
      </c>
      <c r="F22" s="20">
        <f>M16</f>
        <v>29</v>
      </c>
      <c r="G22" s="21">
        <f>O18</f>
        <v>24</v>
      </c>
      <c r="H22" s="20" t="s">
        <v>22</v>
      </c>
      <c r="I22" s="22">
        <f>M18</f>
        <v>12</v>
      </c>
      <c r="J22" s="20">
        <f>O20</f>
        <v>14</v>
      </c>
      <c r="K22" s="20" t="s">
        <v>22</v>
      </c>
      <c r="L22" s="20">
        <f>M20</f>
        <v>10</v>
      </c>
      <c r="M22" s="90"/>
      <c r="N22" s="91"/>
      <c r="O22" s="92"/>
      <c r="P22" s="94"/>
      <c r="Q22" s="52"/>
      <c r="R22" s="52"/>
      <c r="S22" s="96"/>
      <c r="T22" s="52"/>
      <c r="U22" s="52"/>
      <c r="V22" s="65"/>
      <c r="W22" s="50"/>
    </row>
    <row r="23" spans="2:23" ht="18" customHeight="1" x14ac:dyDescent="0.2"/>
    <row r="24" spans="2:23" ht="18" customHeight="1" x14ac:dyDescent="0.2">
      <c r="C24" s="23" t="s">
        <v>29</v>
      </c>
      <c r="D24" s="5" t="s">
        <v>30</v>
      </c>
      <c r="E24" s="25" t="s">
        <v>91</v>
      </c>
      <c r="P24" s="57" t="s">
        <v>31</v>
      </c>
      <c r="Q24" s="57"/>
      <c r="R24" s="5" t="s">
        <v>30</v>
      </c>
      <c r="S24" s="25" t="s">
        <v>87</v>
      </c>
    </row>
    <row r="25" spans="2:23" ht="18" customHeight="1" x14ac:dyDescent="0.2">
      <c r="D25" s="5" t="s">
        <v>32</v>
      </c>
      <c r="E25" s="25" t="s">
        <v>86</v>
      </c>
      <c r="R25" s="5" t="s">
        <v>32</v>
      </c>
      <c r="S25" s="25" t="s">
        <v>15</v>
      </c>
      <c r="V25" s="31"/>
      <c r="W25" s="31"/>
    </row>
    <row r="26" spans="2:23" ht="18" customHeight="1" x14ac:dyDescent="0.2">
      <c r="D26" s="5" t="s">
        <v>33</v>
      </c>
      <c r="E26" s="25" t="s">
        <v>15</v>
      </c>
      <c r="R26" s="5" t="s">
        <v>33</v>
      </c>
      <c r="S26" s="25" t="s">
        <v>86</v>
      </c>
      <c r="V26" s="31"/>
      <c r="W26" s="31"/>
    </row>
    <row r="27" spans="2:23" ht="18" customHeight="1" x14ac:dyDescent="0.2">
      <c r="D27" s="5" t="s">
        <v>34</v>
      </c>
      <c r="E27" s="25" t="s">
        <v>47</v>
      </c>
      <c r="R27" s="5" t="s">
        <v>34</v>
      </c>
      <c r="S27" s="25" t="s">
        <v>47</v>
      </c>
    </row>
    <row r="28" spans="2:23" ht="18" customHeight="1" x14ac:dyDescent="0.2"/>
    <row r="29" spans="2:23" ht="18" customHeight="1" x14ac:dyDescent="0.2"/>
    <row r="30" spans="2:23" ht="18" customHeight="1" x14ac:dyDescent="0.2"/>
  </sheetData>
  <mergeCells count="133">
    <mergeCell ref="J4:L4"/>
    <mergeCell ref="M2:O3"/>
    <mergeCell ref="D4:F5"/>
    <mergeCell ref="G2:I3"/>
    <mergeCell ref="J2:L3"/>
    <mergeCell ref="Q8:Q9"/>
    <mergeCell ref="R8:R9"/>
    <mergeCell ref="W13:W14"/>
    <mergeCell ref="P10:P11"/>
    <mergeCell ref="Q10:Q11"/>
    <mergeCell ref="R10:R11"/>
    <mergeCell ref="S10:S11"/>
    <mergeCell ref="V10:V11"/>
    <mergeCell ref="W10:W11"/>
    <mergeCell ref="P8:P9"/>
    <mergeCell ref="T10:T11"/>
    <mergeCell ref="S8:S9"/>
    <mergeCell ref="V8:V9"/>
    <mergeCell ref="U8:U9"/>
    <mergeCell ref="T8:T9"/>
    <mergeCell ref="U10:U11"/>
    <mergeCell ref="R6:R7"/>
    <mergeCell ref="M10:O11"/>
    <mergeCell ref="B6:B7"/>
    <mergeCell ref="U4:U5"/>
    <mergeCell ref="V4:V5"/>
    <mergeCell ref="U6:U7"/>
    <mergeCell ref="U2:U3"/>
    <mergeCell ref="V2:V3"/>
    <mergeCell ref="S4:S5"/>
    <mergeCell ref="S6:S7"/>
    <mergeCell ref="C6:C7"/>
    <mergeCell ref="D6:F6"/>
    <mergeCell ref="V6:V7"/>
    <mergeCell ref="J6:L6"/>
    <mergeCell ref="M6:O6"/>
    <mergeCell ref="P6:P7"/>
    <mergeCell ref="Q6:Q7"/>
    <mergeCell ref="G4:I4"/>
    <mergeCell ref="G6:I7"/>
    <mergeCell ref="P4:P5"/>
    <mergeCell ref="Q4:Q5"/>
    <mergeCell ref="B2:C3"/>
    <mergeCell ref="D2:F3"/>
    <mergeCell ref="B4:B5"/>
    <mergeCell ref="C4:C5"/>
    <mergeCell ref="M4:O4"/>
    <mergeCell ref="B10:B11"/>
    <mergeCell ref="C10:C11"/>
    <mergeCell ref="D10:F10"/>
    <mergeCell ref="G10:I10"/>
    <mergeCell ref="C8:C9"/>
    <mergeCell ref="B8:B9"/>
    <mergeCell ref="D8:F8"/>
    <mergeCell ref="V15:V16"/>
    <mergeCell ref="J15:L15"/>
    <mergeCell ref="M15:O15"/>
    <mergeCell ref="R15:R16"/>
    <mergeCell ref="U13:U14"/>
    <mergeCell ref="V13:V14"/>
    <mergeCell ref="J13:L14"/>
    <mergeCell ref="M13:O14"/>
    <mergeCell ref="S13:S14"/>
    <mergeCell ref="T13:T14"/>
    <mergeCell ref="C15:C16"/>
    <mergeCell ref="D15:F16"/>
    <mergeCell ref="U15:U16"/>
    <mergeCell ref="G8:I8"/>
    <mergeCell ref="J8:L9"/>
    <mergeCell ref="J10:L10"/>
    <mergeCell ref="M8:O8"/>
    <mergeCell ref="B13:C14"/>
    <mergeCell ref="D13:F14"/>
    <mergeCell ref="G13:I14"/>
    <mergeCell ref="D19:F19"/>
    <mergeCell ref="G19:I19"/>
    <mergeCell ref="T17:T18"/>
    <mergeCell ref="W15:W16"/>
    <mergeCell ref="B17:B18"/>
    <mergeCell ref="C17:C18"/>
    <mergeCell ref="D17:F17"/>
    <mergeCell ref="G17:I18"/>
    <mergeCell ref="J17:L17"/>
    <mergeCell ref="B15:B16"/>
    <mergeCell ref="S15:S16"/>
    <mergeCell ref="T15:T16"/>
    <mergeCell ref="G15:I15"/>
    <mergeCell ref="P15:P16"/>
    <mergeCell ref="Q15:Q16"/>
    <mergeCell ref="W17:W18"/>
    <mergeCell ref="S17:S18"/>
    <mergeCell ref="R17:R18"/>
    <mergeCell ref="M17:O17"/>
    <mergeCell ref="P17:P18"/>
    <mergeCell ref="Q17:Q18"/>
    <mergeCell ref="B21:B22"/>
    <mergeCell ref="C21:C22"/>
    <mergeCell ref="D21:F21"/>
    <mergeCell ref="G21:I21"/>
    <mergeCell ref="T19:T20"/>
    <mergeCell ref="U19:U20"/>
    <mergeCell ref="R19:R20"/>
    <mergeCell ref="B19:B20"/>
    <mergeCell ref="C19:C20"/>
    <mergeCell ref="R21:R22"/>
    <mergeCell ref="J19:L20"/>
    <mergeCell ref="M19:O19"/>
    <mergeCell ref="S19:S20"/>
    <mergeCell ref="M21:O22"/>
    <mergeCell ref="P21:P22"/>
    <mergeCell ref="Q21:Q22"/>
    <mergeCell ref="T21:T22"/>
    <mergeCell ref="J21:L21"/>
    <mergeCell ref="S21:S22"/>
    <mergeCell ref="W21:W22"/>
    <mergeCell ref="U21:U22"/>
    <mergeCell ref="P19:P20"/>
    <mergeCell ref="Q19:Q20"/>
    <mergeCell ref="P24:Q24"/>
    <mergeCell ref="W19:W20"/>
    <mergeCell ref="W8:W9"/>
    <mergeCell ref="W2:W3"/>
    <mergeCell ref="W4:W5"/>
    <mergeCell ref="W6:W7"/>
    <mergeCell ref="U17:U18"/>
    <mergeCell ref="V17:V18"/>
    <mergeCell ref="V19:V20"/>
    <mergeCell ref="V21:V22"/>
    <mergeCell ref="R4:R5"/>
    <mergeCell ref="S2:S3"/>
    <mergeCell ref="T6:T7"/>
    <mergeCell ref="T2:T3"/>
    <mergeCell ref="T4:T5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0" orientation="landscape" horizontalDpi="4294967292" r:id="rId1"/>
  <headerFooter alignWithMargins="0"/>
  <rowBreaks count="1" manualBreakCount="1">
    <brk id="27" min="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2472-704B-497A-9471-3D28D6126925}">
  <dimension ref="A1:G14"/>
  <sheetViews>
    <sheetView workbookViewId="0">
      <selection activeCell="G15" sqref="G15"/>
    </sheetView>
  </sheetViews>
  <sheetFormatPr defaultRowHeight="13.2" x14ac:dyDescent="0.2"/>
  <sheetData>
    <row r="1" spans="1:7" x14ac:dyDescent="0.2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</row>
    <row r="2" spans="1:7" x14ac:dyDescent="0.2">
      <c r="A2">
        <v>9</v>
      </c>
      <c r="C2">
        <v>2</v>
      </c>
      <c r="D2">
        <v>9</v>
      </c>
      <c r="E2">
        <v>13</v>
      </c>
      <c r="F2">
        <v>4</v>
      </c>
    </row>
    <row r="3" spans="1:7" x14ac:dyDescent="0.2">
      <c r="A3">
        <v>9</v>
      </c>
      <c r="C3">
        <v>17</v>
      </c>
      <c r="D3">
        <v>7</v>
      </c>
      <c r="E3">
        <v>19</v>
      </c>
      <c r="F3">
        <v>24</v>
      </c>
    </row>
    <row r="4" spans="1:7" x14ac:dyDescent="0.2">
      <c r="A4">
        <v>2</v>
      </c>
      <c r="C4">
        <v>14</v>
      </c>
      <c r="D4">
        <v>0</v>
      </c>
      <c r="E4">
        <v>5</v>
      </c>
      <c r="F4">
        <v>9</v>
      </c>
    </row>
    <row r="5" spans="1:7" x14ac:dyDescent="0.2">
      <c r="A5">
        <v>3</v>
      </c>
      <c r="C5">
        <v>9</v>
      </c>
      <c r="D5">
        <v>3</v>
      </c>
      <c r="E5">
        <v>10</v>
      </c>
      <c r="F5">
        <v>1</v>
      </c>
    </row>
    <row r="6" spans="1:7" x14ac:dyDescent="0.2">
      <c r="A6">
        <v>6</v>
      </c>
      <c r="C6">
        <v>21</v>
      </c>
      <c r="D6">
        <v>9</v>
      </c>
      <c r="E6">
        <v>5</v>
      </c>
      <c r="F6">
        <v>7</v>
      </c>
    </row>
    <row r="7" spans="1:7" x14ac:dyDescent="0.2">
      <c r="A7">
        <v>9</v>
      </c>
      <c r="C7">
        <v>10</v>
      </c>
      <c r="D7">
        <v>14</v>
      </c>
      <c r="E7">
        <v>1</v>
      </c>
      <c r="F7">
        <v>8</v>
      </c>
    </row>
    <row r="8" spans="1:7" x14ac:dyDescent="0.2">
      <c r="A8">
        <v>7</v>
      </c>
      <c r="C8">
        <v>2</v>
      </c>
      <c r="D8">
        <v>4</v>
      </c>
      <c r="E8">
        <v>2</v>
      </c>
      <c r="F8">
        <v>3</v>
      </c>
    </row>
    <row r="9" spans="1:7" x14ac:dyDescent="0.2">
      <c r="A9">
        <v>13</v>
      </c>
      <c r="C9">
        <v>0</v>
      </c>
      <c r="D9">
        <v>4</v>
      </c>
      <c r="E9">
        <v>10</v>
      </c>
      <c r="F9">
        <v>13</v>
      </c>
    </row>
    <row r="10" spans="1:7" x14ac:dyDescent="0.2">
      <c r="A10">
        <v>16</v>
      </c>
      <c r="C10">
        <v>3</v>
      </c>
      <c r="D10">
        <v>9</v>
      </c>
      <c r="E10">
        <v>3</v>
      </c>
      <c r="F10">
        <v>16</v>
      </c>
    </row>
    <row r="11" spans="1:7" x14ac:dyDescent="0.2">
      <c r="A11">
        <v>13</v>
      </c>
      <c r="C11">
        <v>4</v>
      </c>
      <c r="D11">
        <v>0</v>
      </c>
      <c r="E11">
        <v>19</v>
      </c>
      <c r="F11">
        <v>15</v>
      </c>
    </row>
    <row r="12" spans="1:7" x14ac:dyDescent="0.2">
      <c r="A12">
        <v>7</v>
      </c>
      <c r="C12">
        <v>6</v>
      </c>
      <c r="D12">
        <v>11</v>
      </c>
      <c r="E12">
        <v>4</v>
      </c>
      <c r="F12">
        <v>16</v>
      </c>
    </row>
    <row r="13" spans="1:7" x14ac:dyDescent="0.2">
      <c r="A13">
        <v>4</v>
      </c>
      <c r="C13">
        <v>8</v>
      </c>
      <c r="D13">
        <v>4</v>
      </c>
      <c r="E13">
        <v>1</v>
      </c>
      <c r="F13">
        <v>8</v>
      </c>
    </row>
    <row r="14" spans="1:7" x14ac:dyDescent="0.2">
      <c r="A14">
        <f>AVERAGE(A2:A13)</f>
        <v>8.1666666666666661</v>
      </c>
      <c r="C14">
        <f>AVERAGE(C2:C13)</f>
        <v>8</v>
      </c>
      <c r="D14">
        <f>AVERAGE(D2:D13)</f>
        <v>6.166666666666667</v>
      </c>
      <c r="E14">
        <f>AVERAGE(E2:E13)</f>
        <v>7.666666666666667</v>
      </c>
      <c r="F14">
        <f>AVERAGE(F2:F13)</f>
        <v>10.333333333333334</v>
      </c>
      <c r="G14">
        <f>AVERAGE(A14:F14)</f>
        <v>8.0666666666666664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全試合結果</vt:lpstr>
      <vt:lpstr>決勝リーグ表(入力用)</vt:lpstr>
      <vt:lpstr>Sheet1</vt:lpstr>
      <vt:lpstr>'決勝リーグ表(入力用)'!Print_Area</vt:lpstr>
      <vt:lpstr>全試合結果!Print_Area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油上　智</dc:creator>
  <cp:lastModifiedBy>yoco1</cp:lastModifiedBy>
  <cp:lastPrinted>2023-01-22T05:01:16Z</cp:lastPrinted>
  <dcterms:created xsi:type="dcterms:W3CDTF">2001-05-17T14:58:06Z</dcterms:created>
  <dcterms:modified xsi:type="dcterms:W3CDTF">2023-01-22T09:45:30Z</dcterms:modified>
</cp:coreProperties>
</file>